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21.xml" ContentType="application/vnd.ms-excel.person+xml"/>
  <Override PartName="/xl/persons/person12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24.xml" ContentType="application/vnd.ms-excel.person+xml"/>
  <Override PartName="/xl/persons/person46.xml" ContentType="application/vnd.ms-excel.person+xml"/>
  <Override PartName="/xl/persons/person50.xml" ContentType="application/vnd.ms-excel.person+xml"/>
  <Override PartName="/xl/persons/person49.xml" ContentType="application/vnd.ms-excel.person+xml"/>
  <Override PartName="/xl/persons/person11.xml" ContentType="application/vnd.ms-excel.person+xml"/>
  <Override PartName="/xl/persons/person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31.xml" ContentType="application/vnd.ms-excel.person+xml"/>
  <Override PartName="/xl/persons/person36.xml" ContentType="application/vnd.ms-excel.person+xml"/>
  <Override PartName="/xl/persons/person43.xml" ContentType="application/vnd.ms-excel.person+xml"/>
  <Override PartName="/xl/persons/person4.xml" ContentType="application/vnd.ms-excel.person+xml"/>
  <Override PartName="/xl/persons/person54.xml" ContentType="application/vnd.ms-excel.person+xml"/>
  <Override PartName="/xl/persons/person39.xml" ContentType="application/vnd.ms-excel.person+xml"/>
  <Override PartName="/xl/persons/person3.xml" ContentType="application/vnd.ms-excel.person+xml"/>
  <Override PartName="/xl/persons/person10.xml" ContentType="application/vnd.ms-excel.person+xml"/>
  <Override PartName="/xl/persons/person17.xml" ContentType="application/vnd.ms-excel.person+xml"/>
  <Override PartName="/xl/persons/person35.xml" ContentType="application/vnd.ms-excel.person+xml"/>
  <Override PartName="/xl/persons/person40.xml" ContentType="application/vnd.ms-excel.person+xml"/>
  <Override PartName="/xl/persons/person13.xml" ContentType="application/vnd.ms-excel.person+xml"/>
  <Override PartName="/xl/persons/person1.xml" ContentType="application/vnd.ms-excel.person+xml"/>
  <Override PartName="/xl/persons/person29.xml" ContentType="application/vnd.ms-excel.person+xml"/>
  <Override PartName="/xl/persons/person42.xml" ContentType="application/vnd.ms-excel.person+xml"/>
  <Override PartName="/xl/persons/person48.xml" ContentType="application/vnd.ms-excel.person+xml"/>
  <Override PartName="/xl/persons/person53.xml" ContentType="application/vnd.ms-excel.person+xml"/>
  <Override PartName="/xl/persons/person5.xml" ContentType="application/vnd.ms-excel.person+xml"/>
  <Override PartName="/xl/persons/person45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8.xml" ContentType="application/vnd.ms-excel.person+xml"/>
  <Override PartName="/xl/persons/person20.xml" ContentType="application/vnd.ms-excel.person+xml"/>
  <Override PartName="/xl/persons/person2.xml" ContentType="application/vnd.ms-excel.person+xml"/>
  <Override PartName="/xl/persons/person15.xml" ContentType="application/vnd.ms-excel.person+xml"/>
  <Override PartName="/xl/persons/person7.xml" ContentType="application/vnd.ms-excel.person+xml"/>
  <Override PartName="/xl/persons/person52.xml" ContentType="application/vnd.ms-excel.person+xml"/>
  <Override PartName="/xl/persons/person34.xml" ContentType="application/vnd.ms-excel.person+xml"/>
  <Override PartName="/xl/persons/person44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9.xml" ContentType="application/vnd.ms-excel.person+xml"/>
  <Override PartName="/xl/persons/person26.xml" ContentType="application/vnd.ms-excel.person+xml"/>
  <Override PartName="/xl/persons/person37.xml" ContentType="application/vnd.ms-excel.person+xml"/>
  <Override PartName="/xl/persons/person51.xml" ContentType="application/vnd.ms-excel.person+xml"/>
  <Override PartName="/xl/persons/person47.xml" ContentType="application/vnd.ms-excel.person+xml"/>
  <Override PartName="/xl/persons/person23.xml" ContentType="application/vnd.ms-excel.person+xml"/>
  <Override PartName="/xl/persons/person32.xml" ContentType="application/vnd.ms-excel.person+xml"/>
  <Override PartName="/xl/persons/person4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mu\OneDrive\NJ Oline Membership\Prospect Lists\"/>
    </mc:Choice>
  </mc:AlternateContent>
  <xr:revisionPtr revIDLastSave="0" documentId="13_ncr:1_{3BFB918E-8492-4B39-B341-EAB929EA7A25}" xr6:coauthVersionLast="47" xr6:coauthVersionMax="47" xr10:uidLastSave="{00000000-0000-0000-0000-000000000000}"/>
  <bookViews>
    <workbookView xWindow="-28920" yWindow="1605" windowWidth="29040" windowHeight="15840" tabRatio="740" xr2:uid="{2D7F9DEC-EA6B-46ED-8230-12126C1E6CF4}"/>
  </bookViews>
  <sheets>
    <sheet name="Total Prospects 11-1-2024 " sheetId="77" r:id="rId1"/>
    <sheet name="Newark Prospects" sheetId="80" r:id="rId2"/>
    <sheet name="Trenton Prospects" sheetId="81" r:id="rId3"/>
    <sheet name="Paterson Prospects" sheetId="82" r:id="rId4"/>
    <sheet name="Camden Prospects" sheetId="83" r:id="rId5"/>
    <sheet name="Metuchen Prospects" sheetId="84" r:id="rId6"/>
    <sheet name="2024-25 NJ Council Lookup" sheetId="64" r:id="rId7"/>
  </sheets>
  <definedNames>
    <definedName name="_xlnm._FilterDatabase" localSheetId="6" hidden="1">'2024-25 NJ Council Lookup'!$A$1:$G$1</definedName>
    <definedName name="_xlnm.Print_Area" localSheetId="4">'Camden Prospects'!$A$1:$L$61</definedName>
    <definedName name="_xlnm.Print_Area" localSheetId="5">'Metuchen Prospects'!$A$1:$L$58</definedName>
    <definedName name="_xlnm.Print_Area" localSheetId="1">'Newark Prospects'!$A$1:$L$85</definedName>
    <definedName name="_xlnm.Print_Area" localSheetId="3">'Paterson Prospects'!$A$1:$L$38</definedName>
    <definedName name="_xlnm.Print_Area" localSheetId="0">'Total Prospects 11-1-2024 '!$A$1:$L$310</definedName>
    <definedName name="_xlnm.Print_Area" localSheetId="2">'Trenton Prospects'!$A$1:$L$72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4" l="1"/>
  <c r="G2" i="84"/>
  <c r="H2" i="84"/>
  <c r="I2" i="84"/>
  <c r="J2" i="84"/>
  <c r="K2" i="84"/>
  <c r="L2" i="84"/>
  <c r="F3" i="84"/>
  <c r="G3" i="84"/>
  <c r="H3" i="84"/>
  <c r="I3" i="84"/>
  <c r="J3" i="84"/>
  <c r="K3" i="84"/>
  <c r="L3" i="84"/>
  <c r="F4" i="84"/>
  <c r="G4" i="84"/>
  <c r="H4" i="84"/>
  <c r="I4" i="84"/>
  <c r="J4" i="84"/>
  <c r="K4" i="84"/>
  <c r="L4" i="84"/>
  <c r="F5" i="84"/>
  <c r="G5" i="84"/>
  <c r="H5" i="84"/>
  <c r="I5" i="84"/>
  <c r="J5" i="84"/>
  <c r="K5" i="84"/>
  <c r="L5" i="84"/>
  <c r="F6" i="84"/>
  <c r="G6" i="84"/>
  <c r="H6" i="84"/>
  <c r="I6" i="84"/>
  <c r="J6" i="84"/>
  <c r="K6" i="84"/>
  <c r="L6" i="84"/>
  <c r="F7" i="84"/>
  <c r="G7" i="84"/>
  <c r="H7" i="84"/>
  <c r="I7" i="84"/>
  <c r="J7" i="84"/>
  <c r="K7" i="84"/>
  <c r="L7" i="84"/>
  <c r="F8" i="84"/>
  <c r="G8" i="84"/>
  <c r="H8" i="84"/>
  <c r="I8" i="84"/>
  <c r="J8" i="84"/>
  <c r="K8" i="84"/>
  <c r="L8" i="84"/>
  <c r="F9" i="84"/>
  <c r="G9" i="84"/>
  <c r="H9" i="84"/>
  <c r="I9" i="84"/>
  <c r="J9" i="84"/>
  <c r="K9" i="84"/>
  <c r="L9" i="84"/>
  <c r="F10" i="84"/>
  <c r="G10" i="84"/>
  <c r="H10" i="84"/>
  <c r="I10" i="84"/>
  <c r="J10" i="84"/>
  <c r="K10" i="84"/>
  <c r="L10" i="84"/>
  <c r="F11" i="84"/>
  <c r="G11" i="84"/>
  <c r="H11" i="84"/>
  <c r="I11" i="84"/>
  <c r="J11" i="84"/>
  <c r="K11" i="84"/>
  <c r="L11" i="84"/>
  <c r="F12" i="84"/>
  <c r="G12" i="84"/>
  <c r="H12" i="84"/>
  <c r="I12" i="84"/>
  <c r="J12" i="84"/>
  <c r="K12" i="84"/>
  <c r="L12" i="84"/>
  <c r="F13" i="84"/>
  <c r="G13" i="84"/>
  <c r="H13" i="84"/>
  <c r="I13" i="84"/>
  <c r="J13" i="84"/>
  <c r="K13" i="84"/>
  <c r="L13" i="84"/>
  <c r="F14" i="84"/>
  <c r="G14" i="84"/>
  <c r="H14" i="84"/>
  <c r="I14" i="84"/>
  <c r="J14" i="84"/>
  <c r="K14" i="84"/>
  <c r="L14" i="84"/>
  <c r="F15" i="84"/>
  <c r="G15" i="84"/>
  <c r="H15" i="84"/>
  <c r="I15" i="84"/>
  <c r="J15" i="84"/>
  <c r="K15" i="84"/>
  <c r="L15" i="84"/>
  <c r="F16" i="84"/>
  <c r="G16" i="84"/>
  <c r="H16" i="84"/>
  <c r="I16" i="84"/>
  <c r="J16" i="84"/>
  <c r="K16" i="84"/>
  <c r="L16" i="84"/>
  <c r="F17" i="84"/>
  <c r="G17" i="84"/>
  <c r="H17" i="84"/>
  <c r="I17" i="84"/>
  <c r="J17" i="84"/>
  <c r="K17" i="84"/>
  <c r="L17" i="84"/>
  <c r="F18" i="84"/>
  <c r="G18" i="84"/>
  <c r="H18" i="84"/>
  <c r="I18" i="84"/>
  <c r="J18" i="84"/>
  <c r="K18" i="84"/>
  <c r="L18" i="84"/>
  <c r="F19" i="84"/>
  <c r="G19" i="84"/>
  <c r="H19" i="84"/>
  <c r="I19" i="84"/>
  <c r="J19" i="84"/>
  <c r="K19" i="84"/>
  <c r="L19" i="84"/>
  <c r="F20" i="84"/>
  <c r="G20" i="84"/>
  <c r="H20" i="84"/>
  <c r="I20" i="84"/>
  <c r="J20" i="84"/>
  <c r="K20" i="84"/>
  <c r="L20" i="84"/>
  <c r="F21" i="84"/>
  <c r="G21" i="84"/>
  <c r="H21" i="84"/>
  <c r="I21" i="84"/>
  <c r="J21" i="84"/>
  <c r="K21" i="84"/>
  <c r="L21" i="84"/>
  <c r="F22" i="84"/>
  <c r="G22" i="84"/>
  <c r="H22" i="84"/>
  <c r="I22" i="84"/>
  <c r="J22" i="84"/>
  <c r="K22" i="84"/>
  <c r="L22" i="84"/>
  <c r="F23" i="84"/>
  <c r="G23" i="84"/>
  <c r="H23" i="84"/>
  <c r="I23" i="84"/>
  <c r="J23" i="84"/>
  <c r="K23" i="84"/>
  <c r="L23" i="84"/>
  <c r="F24" i="84"/>
  <c r="G24" i="84"/>
  <c r="H24" i="84"/>
  <c r="I24" i="84"/>
  <c r="J24" i="84"/>
  <c r="K24" i="84"/>
  <c r="L24" i="84"/>
  <c r="F25" i="84"/>
  <c r="G25" i="84"/>
  <c r="H25" i="84"/>
  <c r="I25" i="84"/>
  <c r="J25" i="84"/>
  <c r="K25" i="84"/>
  <c r="L25" i="84"/>
  <c r="F26" i="84"/>
  <c r="G26" i="84"/>
  <c r="H26" i="84"/>
  <c r="I26" i="84"/>
  <c r="J26" i="84"/>
  <c r="K26" i="84"/>
  <c r="L26" i="84"/>
  <c r="F27" i="84"/>
  <c r="G27" i="84"/>
  <c r="H27" i="84"/>
  <c r="I27" i="84"/>
  <c r="J27" i="84"/>
  <c r="K27" i="84"/>
  <c r="L27" i="84"/>
  <c r="F28" i="84"/>
  <c r="G28" i="84"/>
  <c r="H28" i="84"/>
  <c r="I28" i="84"/>
  <c r="J28" i="84"/>
  <c r="K28" i="84"/>
  <c r="L28" i="84"/>
  <c r="F29" i="84"/>
  <c r="G29" i="84"/>
  <c r="H29" i="84"/>
  <c r="I29" i="84"/>
  <c r="J29" i="84"/>
  <c r="K29" i="84"/>
  <c r="L29" i="84"/>
  <c r="F30" i="84"/>
  <c r="G30" i="84"/>
  <c r="H30" i="84"/>
  <c r="I30" i="84"/>
  <c r="J30" i="84"/>
  <c r="K30" i="84"/>
  <c r="L30" i="84"/>
  <c r="F31" i="84"/>
  <c r="G31" i="84"/>
  <c r="H31" i="84"/>
  <c r="I31" i="84"/>
  <c r="J31" i="84"/>
  <c r="K31" i="84"/>
  <c r="L31" i="84"/>
  <c r="F32" i="84"/>
  <c r="G32" i="84"/>
  <c r="H32" i="84"/>
  <c r="I32" i="84"/>
  <c r="J32" i="84"/>
  <c r="K32" i="84"/>
  <c r="L32" i="84"/>
  <c r="F33" i="84"/>
  <c r="G33" i="84"/>
  <c r="H33" i="84"/>
  <c r="I33" i="84"/>
  <c r="J33" i="84"/>
  <c r="K33" i="84"/>
  <c r="L33" i="84"/>
  <c r="F34" i="84"/>
  <c r="G34" i="84"/>
  <c r="H34" i="84"/>
  <c r="I34" i="84"/>
  <c r="J34" i="84"/>
  <c r="K34" i="84"/>
  <c r="L34" i="84"/>
  <c r="F35" i="84"/>
  <c r="G35" i="84"/>
  <c r="H35" i="84"/>
  <c r="I35" i="84"/>
  <c r="J35" i="84"/>
  <c r="K35" i="84"/>
  <c r="L35" i="84"/>
  <c r="F36" i="84"/>
  <c r="G36" i="84"/>
  <c r="H36" i="84"/>
  <c r="I36" i="84"/>
  <c r="J36" i="84"/>
  <c r="K36" i="84"/>
  <c r="L36" i="84"/>
  <c r="F37" i="84"/>
  <c r="G37" i="84"/>
  <c r="H37" i="84"/>
  <c r="I37" i="84"/>
  <c r="J37" i="84"/>
  <c r="K37" i="84"/>
  <c r="L37" i="84"/>
  <c r="F38" i="84"/>
  <c r="G38" i="84"/>
  <c r="H38" i="84"/>
  <c r="I38" i="84"/>
  <c r="J38" i="84"/>
  <c r="K38" i="84"/>
  <c r="L38" i="84"/>
  <c r="F39" i="84"/>
  <c r="G39" i="84"/>
  <c r="H39" i="84"/>
  <c r="I39" i="84"/>
  <c r="J39" i="84"/>
  <c r="K39" i="84"/>
  <c r="L39" i="84"/>
  <c r="F40" i="84"/>
  <c r="G40" i="84"/>
  <c r="H40" i="84"/>
  <c r="I40" i="84"/>
  <c r="J40" i="84"/>
  <c r="K40" i="84"/>
  <c r="L40" i="84"/>
  <c r="F41" i="84"/>
  <c r="G41" i="84"/>
  <c r="H41" i="84"/>
  <c r="I41" i="84"/>
  <c r="J41" i="84"/>
  <c r="K41" i="84"/>
  <c r="L41" i="84"/>
  <c r="F42" i="84"/>
  <c r="G42" i="84"/>
  <c r="H42" i="84"/>
  <c r="I42" i="84"/>
  <c r="J42" i="84"/>
  <c r="K42" i="84"/>
  <c r="L42" i="84"/>
  <c r="F43" i="84"/>
  <c r="G43" i="84"/>
  <c r="H43" i="84"/>
  <c r="I43" i="84"/>
  <c r="J43" i="84"/>
  <c r="K43" i="84"/>
  <c r="L43" i="84"/>
  <c r="F44" i="84"/>
  <c r="G44" i="84"/>
  <c r="H44" i="84"/>
  <c r="I44" i="84"/>
  <c r="J44" i="84"/>
  <c r="K44" i="84"/>
  <c r="L44" i="84"/>
  <c r="F45" i="84"/>
  <c r="G45" i="84"/>
  <c r="H45" i="84"/>
  <c r="I45" i="84"/>
  <c r="J45" i="84"/>
  <c r="K45" i="84"/>
  <c r="L45" i="84"/>
  <c r="F46" i="84"/>
  <c r="G46" i="84"/>
  <c r="H46" i="84"/>
  <c r="I46" i="84"/>
  <c r="J46" i="84"/>
  <c r="K46" i="84"/>
  <c r="L46" i="84"/>
  <c r="F47" i="84"/>
  <c r="G47" i="84"/>
  <c r="H47" i="84"/>
  <c r="I47" i="84"/>
  <c r="J47" i="84"/>
  <c r="K47" i="84"/>
  <c r="L47" i="84"/>
  <c r="F48" i="84"/>
  <c r="G48" i="84"/>
  <c r="H48" i="84"/>
  <c r="I48" i="84"/>
  <c r="J48" i="84"/>
  <c r="K48" i="84"/>
  <c r="L48" i="84"/>
  <c r="F49" i="84"/>
  <c r="G49" i="84"/>
  <c r="H49" i="84"/>
  <c r="I49" i="84"/>
  <c r="J49" i="84"/>
  <c r="K49" i="84"/>
  <c r="L49" i="84"/>
  <c r="F50" i="84"/>
  <c r="G50" i="84"/>
  <c r="H50" i="84"/>
  <c r="I50" i="84"/>
  <c r="J50" i="84"/>
  <c r="K50" i="84"/>
  <c r="L50" i="84"/>
  <c r="F51" i="84"/>
  <c r="G51" i="84"/>
  <c r="H51" i="84"/>
  <c r="I51" i="84"/>
  <c r="J51" i="84"/>
  <c r="K51" i="84"/>
  <c r="L51" i="84"/>
  <c r="F52" i="84"/>
  <c r="G52" i="84"/>
  <c r="H52" i="84"/>
  <c r="I52" i="84"/>
  <c r="J52" i="84"/>
  <c r="K52" i="84"/>
  <c r="L52" i="84"/>
  <c r="F53" i="84"/>
  <c r="G53" i="84"/>
  <c r="H53" i="84"/>
  <c r="I53" i="84"/>
  <c r="J53" i="84"/>
  <c r="K53" i="84"/>
  <c r="L53" i="84"/>
  <c r="F54" i="84"/>
  <c r="G54" i="84"/>
  <c r="H54" i="84"/>
  <c r="I54" i="84"/>
  <c r="J54" i="84"/>
  <c r="K54" i="84"/>
  <c r="L54" i="84"/>
  <c r="F55" i="84"/>
  <c r="G55" i="84"/>
  <c r="H55" i="84"/>
  <c r="I55" i="84"/>
  <c r="J55" i="84"/>
  <c r="K55" i="84"/>
  <c r="L55" i="84"/>
  <c r="F56" i="84"/>
  <c r="G56" i="84"/>
  <c r="H56" i="84"/>
  <c r="I56" i="84"/>
  <c r="J56" i="84"/>
  <c r="K56" i="84"/>
  <c r="L56" i="84"/>
  <c r="F57" i="84"/>
  <c r="G57" i="84"/>
  <c r="H57" i="84"/>
  <c r="I57" i="84"/>
  <c r="J57" i="84"/>
  <c r="K57" i="84"/>
  <c r="L57" i="84"/>
  <c r="F58" i="84"/>
  <c r="G58" i="84"/>
  <c r="H58" i="84"/>
  <c r="I58" i="84"/>
  <c r="J58" i="84"/>
  <c r="K58" i="84"/>
  <c r="L58" i="84"/>
  <c r="A60" i="84"/>
  <c r="O1" i="84"/>
  <c r="A63" i="83"/>
  <c r="L61" i="83"/>
  <c r="K61" i="83"/>
  <c r="J61" i="83"/>
  <c r="I61" i="83"/>
  <c r="H61" i="83"/>
  <c r="G61" i="83"/>
  <c r="F61" i="83"/>
  <c r="L60" i="83"/>
  <c r="K60" i="83"/>
  <c r="J60" i="83"/>
  <c r="I60" i="83"/>
  <c r="H60" i="83"/>
  <c r="G60" i="83"/>
  <c r="F60" i="83"/>
  <c r="L59" i="83"/>
  <c r="K59" i="83"/>
  <c r="J59" i="83"/>
  <c r="I59" i="83"/>
  <c r="H59" i="83"/>
  <c r="G59" i="83"/>
  <c r="F59" i="83"/>
  <c r="L58" i="83"/>
  <c r="K58" i="83"/>
  <c r="J58" i="83"/>
  <c r="I58" i="83"/>
  <c r="H58" i="83"/>
  <c r="G58" i="83"/>
  <c r="F58" i="83"/>
  <c r="L57" i="83"/>
  <c r="K57" i="83"/>
  <c r="J57" i="83"/>
  <c r="I57" i="83"/>
  <c r="H57" i="83"/>
  <c r="G57" i="83"/>
  <c r="F57" i="83"/>
  <c r="L56" i="83"/>
  <c r="K56" i="83"/>
  <c r="J56" i="83"/>
  <c r="I56" i="83"/>
  <c r="H56" i="83"/>
  <c r="G56" i="83"/>
  <c r="F56" i="83"/>
  <c r="L55" i="83"/>
  <c r="K55" i="83"/>
  <c r="J55" i="83"/>
  <c r="I55" i="83"/>
  <c r="H55" i="83"/>
  <c r="G55" i="83"/>
  <c r="F55" i="83"/>
  <c r="L54" i="83"/>
  <c r="K54" i="83"/>
  <c r="J54" i="83"/>
  <c r="I54" i="83"/>
  <c r="H54" i="83"/>
  <c r="G54" i="83"/>
  <c r="F54" i="83"/>
  <c r="L53" i="83"/>
  <c r="K53" i="83"/>
  <c r="J53" i="83"/>
  <c r="I53" i="83"/>
  <c r="H53" i="83"/>
  <c r="G53" i="83"/>
  <c r="F53" i="83"/>
  <c r="L52" i="83"/>
  <c r="K52" i="83"/>
  <c r="J52" i="83"/>
  <c r="I52" i="83"/>
  <c r="H52" i="83"/>
  <c r="G52" i="83"/>
  <c r="F52" i="83"/>
  <c r="L51" i="83"/>
  <c r="K51" i="83"/>
  <c r="J51" i="83"/>
  <c r="I51" i="83"/>
  <c r="H51" i="83"/>
  <c r="G51" i="83"/>
  <c r="F51" i="83"/>
  <c r="L50" i="83"/>
  <c r="K50" i="83"/>
  <c r="J50" i="83"/>
  <c r="I50" i="83"/>
  <c r="H50" i="83"/>
  <c r="G50" i="83"/>
  <c r="F50" i="83"/>
  <c r="L49" i="83"/>
  <c r="K49" i="83"/>
  <c r="J49" i="83"/>
  <c r="I49" i="83"/>
  <c r="H49" i="83"/>
  <c r="G49" i="83"/>
  <c r="F49" i="83"/>
  <c r="L48" i="83"/>
  <c r="K48" i="83"/>
  <c r="J48" i="83"/>
  <c r="I48" i="83"/>
  <c r="H48" i="83"/>
  <c r="G48" i="83"/>
  <c r="F48" i="83"/>
  <c r="L47" i="83"/>
  <c r="K47" i="83"/>
  <c r="J47" i="83"/>
  <c r="I47" i="83"/>
  <c r="H47" i="83"/>
  <c r="G47" i="83"/>
  <c r="F47" i="83"/>
  <c r="L46" i="83"/>
  <c r="K46" i="83"/>
  <c r="J46" i="83"/>
  <c r="I46" i="83"/>
  <c r="H46" i="83"/>
  <c r="G46" i="83"/>
  <c r="F46" i="83"/>
  <c r="L45" i="83"/>
  <c r="K45" i="83"/>
  <c r="J45" i="83"/>
  <c r="I45" i="83"/>
  <c r="H45" i="83"/>
  <c r="G45" i="83"/>
  <c r="F45" i="83"/>
  <c r="L44" i="83"/>
  <c r="K44" i="83"/>
  <c r="J44" i="83"/>
  <c r="I44" i="83"/>
  <c r="H44" i="83"/>
  <c r="G44" i="83"/>
  <c r="F44" i="83"/>
  <c r="L43" i="83"/>
  <c r="K43" i="83"/>
  <c r="J43" i="83"/>
  <c r="I43" i="83"/>
  <c r="H43" i="83"/>
  <c r="G43" i="83"/>
  <c r="F43" i="83"/>
  <c r="L42" i="83"/>
  <c r="K42" i="83"/>
  <c r="J42" i="83"/>
  <c r="I42" i="83"/>
  <c r="H42" i="83"/>
  <c r="G42" i="83"/>
  <c r="F42" i="83"/>
  <c r="L41" i="83"/>
  <c r="K41" i="83"/>
  <c r="J41" i="83"/>
  <c r="I41" i="83"/>
  <c r="H41" i="83"/>
  <c r="G41" i="83"/>
  <c r="F41" i="83"/>
  <c r="L40" i="83"/>
  <c r="K40" i="83"/>
  <c r="J40" i="83"/>
  <c r="I40" i="83"/>
  <c r="H40" i="83"/>
  <c r="G40" i="83"/>
  <c r="F40" i="83"/>
  <c r="L39" i="83"/>
  <c r="K39" i="83"/>
  <c r="J39" i="83"/>
  <c r="I39" i="83"/>
  <c r="H39" i="83"/>
  <c r="G39" i="83"/>
  <c r="F39" i="83"/>
  <c r="L38" i="83"/>
  <c r="K38" i="83"/>
  <c r="J38" i="83"/>
  <c r="I38" i="83"/>
  <c r="H38" i="83"/>
  <c r="G38" i="83"/>
  <c r="F38" i="83"/>
  <c r="L37" i="83"/>
  <c r="K37" i="83"/>
  <c r="J37" i="83"/>
  <c r="I37" i="83"/>
  <c r="H37" i="83"/>
  <c r="G37" i="83"/>
  <c r="F37" i="83"/>
  <c r="L36" i="83"/>
  <c r="K36" i="83"/>
  <c r="J36" i="83"/>
  <c r="I36" i="83"/>
  <c r="H36" i="83"/>
  <c r="G36" i="83"/>
  <c r="F36" i="83"/>
  <c r="L35" i="83"/>
  <c r="K35" i="83"/>
  <c r="J35" i="83"/>
  <c r="I35" i="83"/>
  <c r="H35" i="83"/>
  <c r="G35" i="83"/>
  <c r="F35" i="83"/>
  <c r="L34" i="83"/>
  <c r="K34" i="83"/>
  <c r="J34" i="83"/>
  <c r="I34" i="83"/>
  <c r="H34" i="83"/>
  <c r="G34" i="83"/>
  <c r="F34" i="83"/>
  <c r="L33" i="83"/>
  <c r="K33" i="83"/>
  <c r="J33" i="83"/>
  <c r="I33" i="83"/>
  <c r="H33" i="83"/>
  <c r="G33" i="83"/>
  <c r="F33" i="83"/>
  <c r="L32" i="83"/>
  <c r="K32" i="83"/>
  <c r="J32" i="83"/>
  <c r="I32" i="83"/>
  <c r="H32" i="83"/>
  <c r="G32" i="83"/>
  <c r="F32" i="83"/>
  <c r="L31" i="83"/>
  <c r="K31" i="83"/>
  <c r="J31" i="83"/>
  <c r="I31" i="83"/>
  <c r="H31" i="83"/>
  <c r="G31" i="83"/>
  <c r="F31" i="83"/>
  <c r="L30" i="83"/>
  <c r="K30" i="83"/>
  <c r="J30" i="83"/>
  <c r="I30" i="83"/>
  <c r="H30" i="83"/>
  <c r="G30" i="83"/>
  <c r="F30" i="83"/>
  <c r="L29" i="83"/>
  <c r="K29" i="83"/>
  <c r="J29" i="83"/>
  <c r="I29" i="83"/>
  <c r="H29" i="83"/>
  <c r="G29" i="83"/>
  <c r="F29" i="83"/>
  <c r="L28" i="83"/>
  <c r="K28" i="83"/>
  <c r="J28" i="83"/>
  <c r="I28" i="83"/>
  <c r="H28" i="83"/>
  <c r="G28" i="83"/>
  <c r="F28" i="83"/>
  <c r="L27" i="83"/>
  <c r="K27" i="83"/>
  <c r="J27" i="83"/>
  <c r="I27" i="83"/>
  <c r="H27" i="83"/>
  <c r="G27" i="83"/>
  <c r="F27" i="83"/>
  <c r="L26" i="83"/>
  <c r="K26" i="83"/>
  <c r="J26" i="83"/>
  <c r="I26" i="83"/>
  <c r="H26" i="83"/>
  <c r="G26" i="83"/>
  <c r="F26" i="83"/>
  <c r="L25" i="83"/>
  <c r="K25" i="83"/>
  <c r="J25" i="83"/>
  <c r="I25" i="83"/>
  <c r="H25" i="83"/>
  <c r="G25" i="83"/>
  <c r="F25" i="83"/>
  <c r="L24" i="83"/>
  <c r="K24" i="83"/>
  <c r="J24" i="83"/>
  <c r="I24" i="83"/>
  <c r="H24" i="83"/>
  <c r="G24" i="83"/>
  <c r="F24" i="83"/>
  <c r="L23" i="83"/>
  <c r="K23" i="83"/>
  <c r="J23" i="83"/>
  <c r="I23" i="83"/>
  <c r="H23" i="83"/>
  <c r="G23" i="83"/>
  <c r="F23" i="83"/>
  <c r="L22" i="83"/>
  <c r="K22" i="83"/>
  <c r="J22" i="83"/>
  <c r="I22" i="83"/>
  <c r="H22" i="83"/>
  <c r="G22" i="83"/>
  <c r="F22" i="83"/>
  <c r="L21" i="83"/>
  <c r="K21" i="83"/>
  <c r="J21" i="83"/>
  <c r="I21" i="83"/>
  <c r="H21" i="83"/>
  <c r="G21" i="83"/>
  <c r="F21" i="83"/>
  <c r="L20" i="83"/>
  <c r="K20" i="83"/>
  <c r="J20" i="83"/>
  <c r="I20" i="83"/>
  <c r="H20" i="83"/>
  <c r="G20" i="83"/>
  <c r="F20" i="83"/>
  <c r="L19" i="83"/>
  <c r="K19" i="83"/>
  <c r="J19" i="83"/>
  <c r="I19" i="83"/>
  <c r="H19" i="83"/>
  <c r="G19" i="83"/>
  <c r="F19" i="83"/>
  <c r="L18" i="83"/>
  <c r="K18" i="83"/>
  <c r="J18" i="83"/>
  <c r="I18" i="83"/>
  <c r="H18" i="83"/>
  <c r="G18" i="83"/>
  <c r="F18" i="83"/>
  <c r="L17" i="83"/>
  <c r="K17" i="83"/>
  <c r="J17" i="83"/>
  <c r="I17" i="83"/>
  <c r="H17" i="83"/>
  <c r="G17" i="83"/>
  <c r="F17" i="83"/>
  <c r="L16" i="83"/>
  <c r="K16" i="83"/>
  <c r="J16" i="83"/>
  <c r="I16" i="83"/>
  <c r="H16" i="83"/>
  <c r="G16" i="83"/>
  <c r="F16" i="83"/>
  <c r="L15" i="83"/>
  <c r="K15" i="83"/>
  <c r="J15" i="83"/>
  <c r="I15" i="83"/>
  <c r="H15" i="83"/>
  <c r="G15" i="83"/>
  <c r="F15" i="83"/>
  <c r="L14" i="83"/>
  <c r="K14" i="83"/>
  <c r="J14" i="83"/>
  <c r="I14" i="83"/>
  <c r="H14" i="83"/>
  <c r="G14" i="83"/>
  <c r="F14" i="83"/>
  <c r="L13" i="83"/>
  <c r="K13" i="83"/>
  <c r="J13" i="83"/>
  <c r="I13" i="83"/>
  <c r="H13" i="83"/>
  <c r="G13" i="83"/>
  <c r="F13" i="83"/>
  <c r="L12" i="83"/>
  <c r="K12" i="83"/>
  <c r="J12" i="83"/>
  <c r="I12" i="83"/>
  <c r="H12" i="83"/>
  <c r="G12" i="83"/>
  <c r="F12" i="83"/>
  <c r="L11" i="83"/>
  <c r="K11" i="83"/>
  <c r="J11" i="83"/>
  <c r="I11" i="83"/>
  <c r="H11" i="83"/>
  <c r="G11" i="83"/>
  <c r="F11" i="83"/>
  <c r="L10" i="83"/>
  <c r="K10" i="83"/>
  <c r="J10" i="83"/>
  <c r="I10" i="83"/>
  <c r="H10" i="83"/>
  <c r="G10" i="83"/>
  <c r="F10" i="83"/>
  <c r="L9" i="83"/>
  <c r="K9" i="83"/>
  <c r="J9" i="83"/>
  <c r="I9" i="83"/>
  <c r="H9" i="83"/>
  <c r="G9" i="83"/>
  <c r="F9" i="83"/>
  <c r="L8" i="83"/>
  <c r="K8" i="83"/>
  <c r="J8" i="83"/>
  <c r="I8" i="83"/>
  <c r="H8" i="83"/>
  <c r="G8" i="83"/>
  <c r="F8" i="83"/>
  <c r="L7" i="83"/>
  <c r="K7" i="83"/>
  <c r="J7" i="83"/>
  <c r="I7" i="83"/>
  <c r="H7" i="83"/>
  <c r="G7" i="83"/>
  <c r="F7" i="83"/>
  <c r="L6" i="83"/>
  <c r="K6" i="83"/>
  <c r="J6" i="83"/>
  <c r="I6" i="83"/>
  <c r="H6" i="83"/>
  <c r="G6" i="83"/>
  <c r="F6" i="83"/>
  <c r="L5" i="83"/>
  <c r="K5" i="83"/>
  <c r="J5" i="83"/>
  <c r="I5" i="83"/>
  <c r="H5" i="83"/>
  <c r="G5" i="83"/>
  <c r="F5" i="83"/>
  <c r="L4" i="83"/>
  <c r="K4" i="83"/>
  <c r="J4" i="83"/>
  <c r="I4" i="83"/>
  <c r="H4" i="83"/>
  <c r="G4" i="83"/>
  <c r="F4" i="83"/>
  <c r="L3" i="83"/>
  <c r="K3" i="83"/>
  <c r="J3" i="83"/>
  <c r="I3" i="83"/>
  <c r="H3" i="83"/>
  <c r="G3" i="83"/>
  <c r="F3" i="83"/>
  <c r="L2" i="83"/>
  <c r="K2" i="83"/>
  <c r="J2" i="83"/>
  <c r="I2" i="83"/>
  <c r="H2" i="83"/>
  <c r="G2" i="83"/>
  <c r="F2" i="83"/>
  <c r="O1" i="83"/>
  <c r="A40" i="82"/>
  <c r="L38" i="82"/>
  <c r="K38" i="82"/>
  <c r="J38" i="82"/>
  <c r="I38" i="82"/>
  <c r="H38" i="82"/>
  <c r="G38" i="82"/>
  <c r="F38" i="82"/>
  <c r="L37" i="82"/>
  <c r="K37" i="82"/>
  <c r="J37" i="82"/>
  <c r="I37" i="82"/>
  <c r="H37" i="82"/>
  <c r="G37" i="82"/>
  <c r="F37" i="82"/>
  <c r="L36" i="82"/>
  <c r="K36" i="82"/>
  <c r="J36" i="82"/>
  <c r="I36" i="82"/>
  <c r="H36" i="82"/>
  <c r="G36" i="82"/>
  <c r="F36" i="82"/>
  <c r="L35" i="82"/>
  <c r="K35" i="82"/>
  <c r="J35" i="82"/>
  <c r="I35" i="82"/>
  <c r="H35" i="82"/>
  <c r="G35" i="82"/>
  <c r="F35" i="82"/>
  <c r="L34" i="82"/>
  <c r="K34" i="82"/>
  <c r="J34" i="82"/>
  <c r="I34" i="82"/>
  <c r="H34" i="82"/>
  <c r="G34" i="82"/>
  <c r="F34" i="82"/>
  <c r="L33" i="82"/>
  <c r="K33" i="82"/>
  <c r="J33" i="82"/>
  <c r="I33" i="82"/>
  <c r="H33" i="82"/>
  <c r="G33" i="82"/>
  <c r="F33" i="82"/>
  <c r="L32" i="82"/>
  <c r="K32" i="82"/>
  <c r="J32" i="82"/>
  <c r="I32" i="82"/>
  <c r="H32" i="82"/>
  <c r="G32" i="82"/>
  <c r="F32" i="82"/>
  <c r="L31" i="82"/>
  <c r="K31" i="82"/>
  <c r="J31" i="82"/>
  <c r="I31" i="82"/>
  <c r="H31" i="82"/>
  <c r="G31" i="82"/>
  <c r="F31" i="82"/>
  <c r="L30" i="82"/>
  <c r="K30" i="82"/>
  <c r="J30" i="82"/>
  <c r="I30" i="82"/>
  <c r="H30" i="82"/>
  <c r="G30" i="82"/>
  <c r="F30" i="82"/>
  <c r="L29" i="82"/>
  <c r="K29" i="82"/>
  <c r="J29" i="82"/>
  <c r="I29" i="82"/>
  <c r="H29" i="82"/>
  <c r="G29" i="82"/>
  <c r="F29" i="82"/>
  <c r="L28" i="82"/>
  <c r="K28" i="82"/>
  <c r="J28" i="82"/>
  <c r="I28" i="82"/>
  <c r="H28" i="82"/>
  <c r="G28" i="82"/>
  <c r="F28" i="82"/>
  <c r="L27" i="82"/>
  <c r="K27" i="82"/>
  <c r="J27" i="82"/>
  <c r="I27" i="82"/>
  <c r="H27" i="82"/>
  <c r="G27" i="82"/>
  <c r="F27" i="82"/>
  <c r="L26" i="82"/>
  <c r="K26" i="82"/>
  <c r="J26" i="82"/>
  <c r="I26" i="82"/>
  <c r="H26" i="82"/>
  <c r="G26" i="82"/>
  <c r="F26" i="82"/>
  <c r="L25" i="82"/>
  <c r="K25" i="82"/>
  <c r="J25" i="82"/>
  <c r="I25" i="82"/>
  <c r="H25" i="82"/>
  <c r="G25" i="82"/>
  <c r="F25" i="82"/>
  <c r="L24" i="82"/>
  <c r="K24" i="82"/>
  <c r="J24" i="82"/>
  <c r="I24" i="82"/>
  <c r="H24" i="82"/>
  <c r="G24" i="82"/>
  <c r="F24" i="82"/>
  <c r="L23" i="82"/>
  <c r="K23" i="82"/>
  <c r="J23" i="82"/>
  <c r="I23" i="82"/>
  <c r="H23" i="82"/>
  <c r="G23" i="82"/>
  <c r="F23" i="82"/>
  <c r="L22" i="82"/>
  <c r="K22" i="82"/>
  <c r="J22" i="82"/>
  <c r="I22" i="82"/>
  <c r="H22" i="82"/>
  <c r="G22" i="82"/>
  <c r="F22" i="82"/>
  <c r="L21" i="82"/>
  <c r="K21" i="82"/>
  <c r="J21" i="82"/>
  <c r="I21" i="82"/>
  <c r="H21" i="82"/>
  <c r="G21" i="82"/>
  <c r="F21" i="82"/>
  <c r="L20" i="82"/>
  <c r="K20" i="82"/>
  <c r="J20" i="82"/>
  <c r="I20" i="82"/>
  <c r="H20" i="82"/>
  <c r="G20" i="82"/>
  <c r="F20" i="82"/>
  <c r="L19" i="82"/>
  <c r="K19" i="82"/>
  <c r="J19" i="82"/>
  <c r="I19" i="82"/>
  <c r="H19" i="82"/>
  <c r="G19" i="82"/>
  <c r="F19" i="82"/>
  <c r="L18" i="82"/>
  <c r="K18" i="82"/>
  <c r="J18" i="82"/>
  <c r="I18" i="82"/>
  <c r="H18" i="82"/>
  <c r="G18" i="82"/>
  <c r="F18" i="82"/>
  <c r="L17" i="82"/>
  <c r="K17" i="82"/>
  <c r="J17" i="82"/>
  <c r="I17" i="82"/>
  <c r="H17" i="82"/>
  <c r="G17" i="82"/>
  <c r="F17" i="82"/>
  <c r="L16" i="82"/>
  <c r="K16" i="82"/>
  <c r="J16" i="82"/>
  <c r="I16" i="82"/>
  <c r="H16" i="82"/>
  <c r="G16" i="82"/>
  <c r="F16" i="82"/>
  <c r="L15" i="82"/>
  <c r="K15" i="82"/>
  <c r="J15" i="82"/>
  <c r="I15" i="82"/>
  <c r="H15" i="82"/>
  <c r="G15" i="82"/>
  <c r="F15" i="82"/>
  <c r="L14" i="82"/>
  <c r="K14" i="82"/>
  <c r="J14" i="82"/>
  <c r="I14" i="82"/>
  <c r="H14" i="82"/>
  <c r="G14" i="82"/>
  <c r="F14" i="82"/>
  <c r="L13" i="82"/>
  <c r="K13" i="82"/>
  <c r="J13" i="82"/>
  <c r="I13" i="82"/>
  <c r="H13" i="82"/>
  <c r="G13" i="82"/>
  <c r="F13" i="82"/>
  <c r="L12" i="82"/>
  <c r="K12" i="82"/>
  <c r="J12" i="82"/>
  <c r="I12" i="82"/>
  <c r="H12" i="82"/>
  <c r="G12" i="82"/>
  <c r="F12" i="82"/>
  <c r="L11" i="82"/>
  <c r="K11" i="82"/>
  <c r="J11" i="82"/>
  <c r="I11" i="82"/>
  <c r="H11" i="82"/>
  <c r="G11" i="82"/>
  <c r="F11" i="82"/>
  <c r="L10" i="82"/>
  <c r="K10" i="82"/>
  <c r="J10" i="82"/>
  <c r="I10" i="82"/>
  <c r="H10" i="82"/>
  <c r="G10" i="82"/>
  <c r="F10" i="82"/>
  <c r="L9" i="82"/>
  <c r="K9" i="82"/>
  <c r="J9" i="82"/>
  <c r="I9" i="82"/>
  <c r="H9" i="82"/>
  <c r="G9" i="82"/>
  <c r="F9" i="82"/>
  <c r="L8" i="82"/>
  <c r="K8" i="82"/>
  <c r="J8" i="82"/>
  <c r="I8" i="82"/>
  <c r="H8" i="82"/>
  <c r="G8" i="82"/>
  <c r="F8" i="82"/>
  <c r="L7" i="82"/>
  <c r="K7" i="82"/>
  <c r="J7" i="82"/>
  <c r="I7" i="82"/>
  <c r="H7" i="82"/>
  <c r="G7" i="82"/>
  <c r="F7" i="82"/>
  <c r="L6" i="82"/>
  <c r="K6" i="82"/>
  <c r="J6" i="82"/>
  <c r="I6" i="82"/>
  <c r="H6" i="82"/>
  <c r="G6" i="82"/>
  <c r="F6" i="82"/>
  <c r="L5" i="82"/>
  <c r="K5" i="82"/>
  <c r="J5" i="82"/>
  <c r="I5" i="82"/>
  <c r="H5" i="82"/>
  <c r="G5" i="82"/>
  <c r="F5" i="82"/>
  <c r="L4" i="82"/>
  <c r="K4" i="82"/>
  <c r="J4" i="82"/>
  <c r="I4" i="82"/>
  <c r="H4" i="82"/>
  <c r="G4" i="82"/>
  <c r="F4" i="82"/>
  <c r="L3" i="82"/>
  <c r="K3" i="82"/>
  <c r="J3" i="82"/>
  <c r="I3" i="82"/>
  <c r="H3" i="82"/>
  <c r="G3" i="82"/>
  <c r="F3" i="82"/>
  <c r="L2" i="82"/>
  <c r="K2" i="82"/>
  <c r="J2" i="82"/>
  <c r="I2" i="82"/>
  <c r="H2" i="82"/>
  <c r="G2" i="82"/>
  <c r="F2" i="82"/>
  <c r="O1" i="82"/>
  <c r="A74" i="81"/>
  <c r="L72" i="81"/>
  <c r="K72" i="81"/>
  <c r="J72" i="81"/>
  <c r="I72" i="81"/>
  <c r="H72" i="81"/>
  <c r="G72" i="81"/>
  <c r="F72" i="81"/>
  <c r="L71" i="81"/>
  <c r="K71" i="81"/>
  <c r="J71" i="81"/>
  <c r="I71" i="81"/>
  <c r="H71" i="81"/>
  <c r="G71" i="81"/>
  <c r="F71" i="81"/>
  <c r="L70" i="81"/>
  <c r="K70" i="81"/>
  <c r="J70" i="81"/>
  <c r="I70" i="81"/>
  <c r="H70" i="81"/>
  <c r="G70" i="81"/>
  <c r="F70" i="81"/>
  <c r="L69" i="81"/>
  <c r="K69" i="81"/>
  <c r="J69" i="81"/>
  <c r="I69" i="81"/>
  <c r="H69" i="81"/>
  <c r="G69" i="81"/>
  <c r="F69" i="81"/>
  <c r="L68" i="81"/>
  <c r="K68" i="81"/>
  <c r="J68" i="81"/>
  <c r="I68" i="81"/>
  <c r="H68" i="81"/>
  <c r="G68" i="81"/>
  <c r="F68" i="81"/>
  <c r="L67" i="81"/>
  <c r="K67" i="81"/>
  <c r="J67" i="81"/>
  <c r="I67" i="81"/>
  <c r="H67" i="81"/>
  <c r="G67" i="81"/>
  <c r="F67" i="81"/>
  <c r="L66" i="81"/>
  <c r="K66" i="81"/>
  <c r="J66" i="81"/>
  <c r="I66" i="81"/>
  <c r="H66" i="81"/>
  <c r="G66" i="81"/>
  <c r="F66" i="81"/>
  <c r="L65" i="81"/>
  <c r="K65" i="81"/>
  <c r="J65" i="81"/>
  <c r="I65" i="81"/>
  <c r="H65" i="81"/>
  <c r="G65" i="81"/>
  <c r="F65" i="81"/>
  <c r="L64" i="81"/>
  <c r="K64" i="81"/>
  <c r="J64" i="81"/>
  <c r="I64" i="81"/>
  <c r="H64" i="81"/>
  <c r="G64" i="81"/>
  <c r="F64" i="81"/>
  <c r="L63" i="81"/>
  <c r="K63" i="81"/>
  <c r="J63" i="81"/>
  <c r="I63" i="81"/>
  <c r="H63" i="81"/>
  <c r="G63" i="81"/>
  <c r="F63" i="81"/>
  <c r="L62" i="81"/>
  <c r="K62" i="81"/>
  <c r="J62" i="81"/>
  <c r="I62" i="81"/>
  <c r="H62" i="81"/>
  <c r="G62" i="81"/>
  <c r="F62" i="81"/>
  <c r="L61" i="81"/>
  <c r="K61" i="81"/>
  <c r="J61" i="81"/>
  <c r="I61" i="81"/>
  <c r="H61" i="81"/>
  <c r="G61" i="81"/>
  <c r="F61" i="81"/>
  <c r="L60" i="81"/>
  <c r="K60" i="81"/>
  <c r="J60" i="81"/>
  <c r="I60" i="81"/>
  <c r="H60" i="81"/>
  <c r="G60" i="81"/>
  <c r="F60" i="81"/>
  <c r="L59" i="81"/>
  <c r="K59" i="81"/>
  <c r="J59" i="81"/>
  <c r="I59" i="81"/>
  <c r="H59" i="81"/>
  <c r="G59" i="81"/>
  <c r="F59" i="81"/>
  <c r="L58" i="81"/>
  <c r="K58" i="81"/>
  <c r="J58" i="81"/>
  <c r="I58" i="81"/>
  <c r="H58" i="81"/>
  <c r="G58" i="81"/>
  <c r="F58" i="81"/>
  <c r="L57" i="81"/>
  <c r="K57" i="81"/>
  <c r="J57" i="81"/>
  <c r="I57" i="81"/>
  <c r="H57" i="81"/>
  <c r="G57" i="81"/>
  <c r="F57" i="81"/>
  <c r="L56" i="81"/>
  <c r="K56" i="81"/>
  <c r="J56" i="81"/>
  <c r="I56" i="81"/>
  <c r="H56" i="81"/>
  <c r="G56" i="81"/>
  <c r="F56" i="81"/>
  <c r="L55" i="81"/>
  <c r="K55" i="81"/>
  <c r="J55" i="81"/>
  <c r="I55" i="81"/>
  <c r="H55" i="81"/>
  <c r="G55" i="81"/>
  <c r="F55" i="81"/>
  <c r="L54" i="81"/>
  <c r="K54" i="81"/>
  <c r="J54" i="81"/>
  <c r="I54" i="81"/>
  <c r="H54" i="81"/>
  <c r="G54" i="81"/>
  <c r="F54" i="81"/>
  <c r="L53" i="81"/>
  <c r="K53" i="81"/>
  <c r="J53" i="81"/>
  <c r="I53" i="81"/>
  <c r="H53" i="81"/>
  <c r="G53" i="81"/>
  <c r="F53" i="81"/>
  <c r="L52" i="81"/>
  <c r="K52" i="81"/>
  <c r="J52" i="81"/>
  <c r="I52" i="81"/>
  <c r="H52" i="81"/>
  <c r="G52" i="81"/>
  <c r="F52" i="81"/>
  <c r="L51" i="81"/>
  <c r="K51" i="81"/>
  <c r="J51" i="81"/>
  <c r="I51" i="81"/>
  <c r="H51" i="81"/>
  <c r="G51" i="81"/>
  <c r="F51" i="81"/>
  <c r="L50" i="81"/>
  <c r="K50" i="81"/>
  <c r="J50" i="81"/>
  <c r="I50" i="81"/>
  <c r="H50" i="81"/>
  <c r="G50" i="81"/>
  <c r="F50" i="81"/>
  <c r="L49" i="81"/>
  <c r="K49" i="81"/>
  <c r="J49" i="81"/>
  <c r="I49" i="81"/>
  <c r="H49" i="81"/>
  <c r="G49" i="81"/>
  <c r="F49" i="81"/>
  <c r="L48" i="81"/>
  <c r="K48" i="81"/>
  <c r="J48" i="81"/>
  <c r="I48" i="81"/>
  <c r="H48" i="81"/>
  <c r="G48" i="81"/>
  <c r="F48" i="81"/>
  <c r="L47" i="81"/>
  <c r="K47" i="81"/>
  <c r="J47" i="81"/>
  <c r="I47" i="81"/>
  <c r="H47" i="81"/>
  <c r="G47" i="81"/>
  <c r="F47" i="81"/>
  <c r="L46" i="81"/>
  <c r="K46" i="81"/>
  <c r="J46" i="81"/>
  <c r="I46" i="81"/>
  <c r="H46" i="81"/>
  <c r="G46" i="81"/>
  <c r="F46" i="81"/>
  <c r="L45" i="81"/>
  <c r="K45" i="81"/>
  <c r="J45" i="81"/>
  <c r="I45" i="81"/>
  <c r="H45" i="81"/>
  <c r="G45" i="81"/>
  <c r="F45" i="81"/>
  <c r="L44" i="81"/>
  <c r="K44" i="81"/>
  <c r="J44" i="81"/>
  <c r="I44" i="81"/>
  <c r="H44" i="81"/>
  <c r="G44" i="81"/>
  <c r="F44" i="81"/>
  <c r="L43" i="81"/>
  <c r="K43" i="81"/>
  <c r="J43" i="81"/>
  <c r="I43" i="81"/>
  <c r="H43" i="81"/>
  <c r="G43" i="81"/>
  <c r="F43" i="81"/>
  <c r="L42" i="81"/>
  <c r="K42" i="81"/>
  <c r="J42" i="81"/>
  <c r="I42" i="81"/>
  <c r="H42" i="81"/>
  <c r="G42" i="81"/>
  <c r="F42" i="81"/>
  <c r="L41" i="81"/>
  <c r="K41" i="81"/>
  <c r="J41" i="81"/>
  <c r="I41" i="81"/>
  <c r="H41" i="81"/>
  <c r="G41" i="81"/>
  <c r="F41" i="81"/>
  <c r="L40" i="81"/>
  <c r="K40" i="81"/>
  <c r="J40" i="81"/>
  <c r="I40" i="81"/>
  <c r="H40" i="81"/>
  <c r="G40" i="81"/>
  <c r="F40" i="81"/>
  <c r="L39" i="81"/>
  <c r="K39" i="81"/>
  <c r="J39" i="81"/>
  <c r="I39" i="81"/>
  <c r="H39" i="81"/>
  <c r="G39" i="81"/>
  <c r="F39" i="81"/>
  <c r="L38" i="81"/>
  <c r="K38" i="81"/>
  <c r="J38" i="81"/>
  <c r="I38" i="81"/>
  <c r="H38" i="81"/>
  <c r="G38" i="81"/>
  <c r="F38" i="81"/>
  <c r="L37" i="81"/>
  <c r="K37" i="81"/>
  <c r="J37" i="81"/>
  <c r="I37" i="81"/>
  <c r="H37" i="81"/>
  <c r="G37" i="81"/>
  <c r="F37" i="81"/>
  <c r="L36" i="81"/>
  <c r="K36" i="81"/>
  <c r="J36" i="81"/>
  <c r="I36" i="81"/>
  <c r="H36" i="81"/>
  <c r="G36" i="81"/>
  <c r="F36" i="81"/>
  <c r="L35" i="81"/>
  <c r="K35" i="81"/>
  <c r="J35" i="81"/>
  <c r="I35" i="81"/>
  <c r="H35" i="81"/>
  <c r="G35" i="81"/>
  <c r="F35" i="81"/>
  <c r="L34" i="81"/>
  <c r="K34" i="81"/>
  <c r="J34" i="81"/>
  <c r="I34" i="81"/>
  <c r="H34" i="81"/>
  <c r="G34" i="81"/>
  <c r="F34" i="81"/>
  <c r="L33" i="81"/>
  <c r="K33" i="81"/>
  <c r="J33" i="81"/>
  <c r="I33" i="81"/>
  <c r="H33" i="81"/>
  <c r="G33" i="81"/>
  <c r="F33" i="81"/>
  <c r="L32" i="81"/>
  <c r="K32" i="81"/>
  <c r="J32" i="81"/>
  <c r="I32" i="81"/>
  <c r="H32" i="81"/>
  <c r="G32" i="81"/>
  <c r="F32" i="81"/>
  <c r="L31" i="81"/>
  <c r="K31" i="81"/>
  <c r="J31" i="81"/>
  <c r="I31" i="81"/>
  <c r="H31" i="81"/>
  <c r="G31" i="81"/>
  <c r="F31" i="81"/>
  <c r="L30" i="81"/>
  <c r="K30" i="81"/>
  <c r="J30" i="81"/>
  <c r="I30" i="81"/>
  <c r="H30" i="81"/>
  <c r="G30" i="81"/>
  <c r="F30" i="81"/>
  <c r="L29" i="81"/>
  <c r="K29" i="81"/>
  <c r="J29" i="81"/>
  <c r="I29" i="81"/>
  <c r="H29" i="81"/>
  <c r="G29" i="81"/>
  <c r="F29" i="81"/>
  <c r="L28" i="81"/>
  <c r="K28" i="81"/>
  <c r="J28" i="81"/>
  <c r="I28" i="81"/>
  <c r="H28" i="81"/>
  <c r="G28" i="81"/>
  <c r="F28" i="81"/>
  <c r="L27" i="81"/>
  <c r="K27" i="81"/>
  <c r="J27" i="81"/>
  <c r="I27" i="81"/>
  <c r="H27" i="81"/>
  <c r="G27" i="81"/>
  <c r="F27" i="81"/>
  <c r="L26" i="81"/>
  <c r="K26" i="81"/>
  <c r="J26" i="81"/>
  <c r="I26" i="81"/>
  <c r="H26" i="81"/>
  <c r="G26" i="81"/>
  <c r="F26" i="81"/>
  <c r="L25" i="81"/>
  <c r="K25" i="81"/>
  <c r="J25" i="81"/>
  <c r="I25" i="81"/>
  <c r="H25" i="81"/>
  <c r="G25" i="81"/>
  <c r="F25" i="81"/>
  <c r="L24" i="81"/>
  <c r="K24" i="81"/>
  <c r="J24" i="81"/>
  <c r="I24" i="81"/>
  <c r="H24" i="81"/>
  <c r="G24" i="81"/>
  <c r="F24" i="81"/>
  <c r="L23" i="81"/>
  <c r="K23" i="81"/>
  <c r="J23" i="81"/>
  <c r="I23" i="81"/>
  <c r="H23" i="81"/>
  <c r="G23" i="81"/>
  <c r="F23" i="81"/>
  <c r="L22" i="81"/>
  <c r="K22" i="81"/>
  <c r="J22" i="81"/>
  <c r="I22" i="81"/>
  <c r="H22" i="81"/>
  <c r="G22" i="81"/>
  <c r="F22" i="81"/>
  <c r="L21" i="81"/>
  <c r="K21" i="81"/>
  <c r="J21" i="81"/>
  <c r="I21" i="81"/>
  <c r="H21" i="81"/>
  <c r="G21" i="81"/>
  <c r="F21" i="81"/>
  <c r="L20" i="81"/>
  <c r="K20" i="81"/>
  <c r="J20" i="81"/>
  <c r="I20" i="81"/>
  <c r="H20" i="81"/>
  <c r="G20" i="81"/>
  <c r="F20" i="81"/>
  <c r="L19" i="81"/>
  <c r="K19" i="81"/>
  <c r="J19" i="81"/>
  <c r="I19" i="81"/>
  <c r="H19" i="81"/>
  <c r="G19" i="81"/>
  <c r="F19" i="81"/>
  <c r="L18" i="81"/>
  <c r="K18" i="81"/>
  <c r="J18" i="81"/>
  <c r="I18" i="81"/>
  <c r="H18" i="81"/>
  <c r="G18" i="81"/>
  <c r="F18" i="81"/>
  <c r="L17" i="81"/>
  <c r="K17" i="81"/>
  <c r="J17" i="81"/>
  <c r="I17" i="81"/>
  <c r="H17" i="81"/>
  <c r="G17" i="81"/>
  <c r="F17" i="81"/>
  <c r="L16" i="81"/>
  <c r="K16" i="81"/>
  <c r="J16" i="81"/>
  <c r="I16" i="81"/>
  <c r="H16" i="81"/>
  <c r="G16" i="81"/>
  <c r="F16" i="81"/>
  <c r="L15" i="81"/>
  <c r="K15" i="81"/>
  <c r="J15" i="81"/>
  <c r="I15" i="81"/>
  <c r="H15" i="81"/>
  <c r="G15" i="81"/>
  <c r="F15" i="81"/>
  <c r="L14" i="81"/>
  <c r="K14" i="81"/>
  <c r="J14" i="81"/>
  <c r="I14" i="81"/>
  <c r="H14" i="81"/>
  <c r="G14" i="81"/>
  <c r="F14" i="81"/>
  <c r="L13" i="81"/>
  <c r="K13" i="81"/>
  <c r="J13" i="81"/>
  <c r="I13" i="81"/>
  <c r="H13" i="81"/>
  <c r="G13" i="81"/>
  <c r="F13" i="81"/>
  <c r="L12" i="81"/>
  <c r="K12" i="81"/>
  <c r="J12" i="81"/>
  <c r="I12" i="81"/>
  <c r="H12" i="81"/>
  <c r="G12" i="81"/>
  <c r="F12" i="81"/>
  <c r="L11" i="81"/>
  <c r="K11" i="81"/>
  <c r="J11" i="81"/>
  <c r="I11" i="81"/>
  <c r="H11" i="81"/>
  <c r="G11" i="81"/>
  <c r="F11" i="81"/>
  <c r="L10" i="81"/>
  <c r="K10" i="81"/>
  <c r="J10" i="81"/>
  <c r="I10" i="81"/>
  <c r="H10" i="81"/>
  <c r="G10" i="81"/>
  <c r="F10" i="81"/>
  <c r="L9" i="81"/>
  <c r="K9" i="81"/>
  <c r="J9" i="81"/>
  <c r="I9" i="81"/>
  <c r="H9" i="81"/>
  <c r="G9" i="81"/>
  <c r="F9" i="81"/>
  <c r="L8" i="81"/>
  <c r="K8" i="81"/>
  <c r="J8" i="81"/>
  <c r="I8" i="81"/>
  <c r="H8" i="81"/>
  <c r="G8" i="81"/>
  <c r="F8" i="81"/>
  <c r="L7" i="81"/>
  <c r="K7" i="81"/>
  <c r="J7" i="81"/>
  <c r="I7" i="81"/>
  <c r="H7" i="81"/>
  <c r="G7" i="81"/>
  <c r="F7" i="81"/>
  <c r="L6" i="81"/>
  <c r="K6" i="81"/>
  <c r="J6" i="81"/>
  <c r="I6" i="81"/>
  <c r="H6" i="81"/>
  <c r="G6" i="81"/>
  <c r="F6" i="81"/>
  <c r="L5" i="81"/>
  <c r="K5" i="81"/>
  <c r="J5" i="81"/>
  <c r="I5" i="81"/>
  <c r="H5" i="81"/>
  <c r="G5" i="81"/>
  <c r="F5" i="81"/>
  <c r="L4" i="81"/>
  <c r="K4" i="81"/>
  <c r="J4" i="81"/>
  <c r="I4" i="81"/>
  <c r="H4" i="81"/>
  <c r="G4" i="81"/>
  <c r="F4" i="81"/>
  <c r="L3" i="81"/>
  <c r="K3" i="81"/>
  <c r="J3" i="81"/>
  <c r="I3" i="81"/>
  <c r="H3" i="81"/>
  <c r="G3" i="81"/>
  <c r="F3" i="81"/>
  <c r="L2" i="81"/>
  <c r="K2" i="81"/>
  <c r="J2" i="81"/>
  <c r="I2" i="81"/>
  <c r="H2" i="81"/>
  <c r="G2" i="81"/>
  <c r="F2" i="81"/>
  <c r="O1" i="81"/>
  <c r="A87" i="80"/>
  <c r="L85" i="80"/>
  <c r="K85" i="80"/>
  <c r="J85" i="80"/>
  <c r="I85" i="80"/>
  <c r="H85" i="80"/>
  <c r="G85" i="80"/>
  <c r="F85" i="80"/>
  <c r="L84" i="80"/>
  <c r="K84" i="80"/>
  <c r="J84" i="80"/>
  <c r="I84" i="80"/>
  <c r="H84" i="80"/>
  <c r="G84" i="80"/>
  <c r="F84" i="80"/>
  <c r="L83" i="80"/>
  <c r="K83" i="80"/>
  <c r="J83" i="80"/>
  <c r="I83" i="80"/>
  <c r="H83" i="80"/>
  <c r="G83" i="80"/>
  <c r="F83" i="80"/>
  <c r="L82" i="80"/>
  <c r="K82" i="80"/>
  <c r="J82" i="80"/>
  <c r="I82" i="80"/>
  <c r="H82" i="80"/>
  <c r="G82" i="80"/>
  <c r="F82" i="80"/>
  <c r="L81" i="80"/>
  <c r="K81" i="80"/>
  <c r="J81" i="80"/>
  <c r="I81" i="80"/>
  <c r="H81" i="80"/>
  <c r="G81" i="80"/>
  <c r="F81" i="80"/>
  <c r="L80" i="80"/>
  <c r="K80" i="80"/>
  <c r="J80" i="80"/>
  <c r="I80" i="80"/>
  <c r="H80" i="80"/>
  <c r="G80" i="80"/>
  <c r="F80" i="80"/>
  <c r="L79" i="80"/>
  <c r="K79" i="80"/>
  <c r="J79" i="80"/>
  <c r="I79" i="80"/>
  <c r="H79" i="80"/>
  <c r="G79" i="80"/>
  <c r="F79" i="80"/>
  <c r="L78" i="80"/>
  <c r="K78" i="80"/>
  <c r="J78" i="80"/>
  <c r="I78" i="80"/>
  <c r="H78" i="80"/>
  <c r="G78" i="80"/>
  <c r="F78" i="80"/>
  <c r="L77" i="80"/>
  <c r="K77" i="80"/>
  <c r="J77" i="80"/>
  <c r="I77" i="80"/>
  <c r="H77" i="80"/>
  <c r="G77" i="80"/>
  <c r="F77" i="80"/>
  <c r="L76" i="80"/>
  <c r="K76" i="80"/>
  <c r="J76" i="80"/>
  <c r="I76" i="80"/>
  <c r="H76" i="80"/>
  <c r="G76" i="80"/>
  <c r="F76" i="80"/>
  <c r="L75" i="80"/>
  <c r="K75" i="80"/>
  <c r="J75" i="80"/>
  <c r="I75" i="80"/>
  <c r="H75" i="80"/>
  <c r="G75" i="80"/>
  <c r="F75" i="80"/>
  <c r="L74" i="80"/>
  <c r="K74" i="80"/>
  <c r="J74" i="80"/>
  <c r="I74" i="80"/>
  <c r="H74" i="80"/>
  <c r="G74" i="80"/>
  <c r="F74" i="80"/>
  <c r="L73" i="80"/>
  <c r="K73" i="80"/>
  <c r="J73" i="80"/>
  <c r="I73" i="80"/>
  <c r="H73" i="80"/>
  <c r="G73" i="80"/>
  <c r="F73" i="80"/>
  <c r="L72" i="80"/>
  <c r="K72" i="80"/>
  <c r="J72" i="80"/>
  <c r="I72" i="80"/>
  <c r="H72" i="80"/>
  <c r="G72" i="80"/>
  <c r="F72" i="80"/>
  <c r="L71" i="80"/>
  <c r="K71" i="80"/>
  <c r="J71" i="80"/>
  <c r="I71" i="80"/>
  <c r="H71" i="80"/>
  <c r="G71" i="80"/>
  <c r="F71" i="80"/>
  <c r="L70" i="80"/>
  <c r="K70" i="80"/>
  <c r="J70" i="80"/>
  <c r="I70" i="80"/>
  <c r="H70" i="80"/>
  <c r="G70" i="80"/>
  <c r="F70" i="80"/>
  <c r="L69" i="80"/>
  <c r="K69" i="80"/>
  <c r="J69" i="80"/>
  <c r="I69" i="80"/>
  <c r="H69" i="80"/>
  <c r="G69" i="80"/>
  <c r="F69" i="80"/>
  <c r="L68" i="80"/>
  <c r="K68" i="80"/>
  <c r="J68" i="80"/>
  <c r="I68" i="80"/>
  <c r="H68" i="80"/>
  <c r="G68" i="80"/>
  <c r="F68" i="80"/>
  <c r="L67" i="80"/>
  <c r="K67" i="80"/>
  <c r="J67" i="80"/>
  <c r="I67" i="80"/>
  <c r="H67" i="80"/>
  <c r="G67" i="80"/>
  <c r="F67" i="80"/>
  <c r="L66" i="80"/>
  <c r="K66" i="80"/>
  <c r="J66" i="80"/>
  <c r="I66" i="80"/>
  <c r="H66" i="80"/>
  <c r="G66" i="80"/>
  <c r="F66" i="80"/>
  <c r="L65" i="80"/>
  <c r="K65" i="80"/>
  <c r="J65" i="80"/>
  <c r="I65" i="80"/>
  <c r="H65" i="80"/>
  <c r="G65" i="80"/>
  <c r="F65" i="80"/>
  <c r="L64" i="80"/>
  <c r="K64" i="80"/>
  <c r="J64" i="80"/>
  <c r="I64" i="80"/>
  <c r="H64" i="80"/>
  <c r="G64" i="80"/>
  <c r="F64" i="80"/>
  <c r="L63" i="80"/>
  <c r="K63" i="80"/>
  <c r="J63" i="80"/>
  <c r="I63" i="80"/>
  <c r="H63" i="80"/>
  <c r="G63" i="80"/>
  <c r="F63" i="80"/>
  <c r="L62" i="80"/>
  <c r="K62" i="80"/>
  <c r="J62" i="80"/>
  <c r="I62" i="80"/>
  <c r="H62" i="80"/>
  <c r="G62" i="80"/>
  <c r="F62" i="80"/>
  <c r="L61" i="80"/>
  <c r="K61" i="80"/>
  <c r="J61" i="80"/>
  <c r="I61" i="80"/>
  <c r="H61" i="80"/>
  <c r="G61" i="80"/>
  <c r="F61" i="80"/>
  <c r="L60" i="80"/>
  <c r="K60" i="80"/>
  <c r="J60" i="80"/>
  <c r="I60" i="80"/>
  <c r="H60" i="80"/>
  <c r="G60" i="80"/>
  <c r="F60" i="80"/>
  <c r="L59" i="80"/>
  <c r="K59" i="80"/>
  <c r="J59" i="80"/>
  <c r="I59" i="80"/>
  <c r="H59" i="80"/>
  <c r="G59" i="80"/>
  <c r="F59" i="80"/>
  <c r="L58" i="80"/>
  <c r="K58" i="80"/>
  <c r="J58" i="80"/>
  <c r="I58" i="80"/>
  <c r="H58" i="80"/>
  <c r="G58" i="80"/>
  <c r="F58" i="80"/>
  <c r="L57" i="80"/>
  <c r="K57" i="80"/>
  <c r="J57" i="80"/>
  <c r="I57" i="80"/>
  <c r="H57" i="80"/>
  <c r="G57" i="80"/>
  <c r="F57" i="80"/>
  <c r="L56" i="80"/>
  <c r="K56" i="80"/>
  <c r="J56" i="80"/>
  <c r="I56" i="80"/>
  <c r="H56" i="80"/>
  <c r="G56" i="80"/>
  <c r="F56" i="80"/>
  <c r="L55" i="80"/>
  <c r="K55" i="80"/>
  <c r="J55" i="80"/>
  <c r="I55" i="80"/>
  <c r="H55" i="80"/>
  <c r="G55" i="80"/>
  <c r="F55" i="80"/>
  <c r="L54" i="80"/>
  <c r="K54" i="80"/>
  <c r="J54" i="80"/>
  <c r="I54" i="80"/>
  <c r="H54" i="80"/>
  <c r="G54" i="80"/>
  <c r="F54" i="80"/>
  <c r="L53" i="80"/>
  <c r="K53" i="80"/>
  <c r="J53" i="80"/>
  <c r="I53" i="80"/>
  <c r="H53" i="80"/>
  <c r="G53" i="80"/>
  <c r="F53" i="80"/>
  <c r="L52" i="80"/>
  <c r="K52" i="80"/>
  <c r="J52" i="80"/>
  <c r="I52" i="80"/>
  <c r="H52" i="80"/>
  <c r="G52" i="80"/>
  <c r="F52" i="80"/>
  <c r="L51" i="80"/>
  <c r="K51" i="80"/>
  <c r="J51" i="80"/>
  <c r="I51" i="80"/>
  <c r="H51" i="80"/>
  <c r="G51" i="80"/>
  <c r="F51" i="80"/>
  <c r="L50" i="80"/>
  <c r="K50" i="80"/>
  <c r="J50" i="80"/>
  <c r="I50" i="80"/>
  <c r="H50" i="80"/>
  <c r="G50" i="80"/>
  <c r="F50" i="80"/>
  <c r="L49" i="80"/>
  <c r="K49" i="80"/>
  <c r="J49" i="80"/>
  <c r="I49" i="80"/>
  <c r="H49" i="80"/>
  <c r="G49" i="80"/>
  <c r="F49" i="80"/>
  <c r="L48" i="80"/>
  <c r="K48" i="80"/>
  <c r="J48" i="80"/>
  <c r="I48" i="80"/>
  <c r="H48" i="80"/>
  <c r="G48" i="80"/>
  <c r="F48" i="80"/>
  <c r="L47" i="80"/>
  <c r="K47" i="80"/>
  <c r="J47" i="80"/>
  <c r="I47" i="80"/>
  <c r="H47" i="80"/>
  <c r="G47" i="80"/>
  <c r="F47" i="80"/>
  <c r="L46" i="80"/>
  <c r="K46" i="80"/>
  <c r="J46" i="80"/>
  <c r="I46" i="80"/>
  <c r="H46" i="80"/>
  <c r="G46" i="80"/>
  <c r="F46" i="80"/>
  <c r="L45" i="80"/>
  <c r="K45" i="80"/>
  <c r="J45" i="80"/>
  <c r="I45" i="80"/>
  <c r="H45" i="80"/>
  <c r="G45" i="80"/>
  <c r="F45" i="80"/>
  <c r="L44" i="80"/>
  <c r="K44" i="80"/>
  <c r="J44" i="80"/>
  <c r="I44" i="80"/>
  <c r="H44" i="80"/>
  <c r="G44" i="80"/>
  <c r="F44" i="80"/>
  <c r="L43" i="80"/>
  <c r="K43" i="80"/>
  <c r="J43" i="80"/>
  <c r="I43" i="80"/>
  <c r="H43" i="80"/>
  <c r="G43" i="80"/>
  <c r="F43" i="80"/>
  <c r="L42" i="80"/>
  <c r="K42" i="80"/>
  <c r="J42" i="80"/>
  <c r="I42" i="80"/>
  <c r="H42" i="80"/>
  <c r="G42" i="80"/>
  <c r="F42" i="80"/>
  <c r="L41" i="80"/>
  <c r="K41" i="80"/>
  <c r="J41" i="80"/>
  <c r="I41" i="80"/>
  <c r="H41" i="80"/>
  <c r="G41" i="80"/>
  <c r="F41" i="80"/>
  <c r="L40" i="80"/>
  <c r="K40" i="80"/>
  <c r="J40" i="80"/>
  <c r="I40" i="80"/>
  <c r="H40" i="80"/>
  <c r="G40" i="80"/>
  <c r="F40" i="80"/>
  <c r="L39" i="80"/>
  <c r="K39" i="80"/>
  <c r="J39" i="80"/>
  <c r="I39" i="80"/>
  <c r="H39" i="80"/>
  <c r="G39" i="80"/>
  <c r="F39" i="80"/>
  <c r="L38" i="80"/>
  <c r="K38" i="80"/>
  <c r="J38" i="80"/>
  <c r="I38" i="80"/>
  <c r="H38" i="80"/>
  <c r="G38" i="80"/>
  <c r="F38" i="80"/>
  <c r="L37" i="80"/>
  <c r="K37" i="80"/>
  <c r="J37" i="80"/>
  <c r="I37" i="80"/>
  <c r="H37" i="80"/>
  <c r="G37" i="80"/>
  <c r="F37" i="80"/>
  <c r="L36" i="80"/>
  <c r="K36" i="80"/>
  <c r="J36" i="80"/>
  <c r="I36" i="80"/>
  <c r="H36" i="80"/>
  <c r="G36" i="80"/>
  <c r="F36" i="80"/>
  <c r="L35" i="80"/>
  <c r="K35" i="80"/>
  <c r="J35" i="80"/>
  <c r="I35" i="80"/>
  <c r="H35" i="80"/>
  <c r="G35" i="80"/>
  <c r="F35" i="80"/>
  <c r="L34" i="80"/>
  <c r="K34" i="80"/>
  <c r="J34" i="80"/>
  <c r="I34" i="80"/>
  <c r="H34" i="80"/>
  <c r="G34" i="80"/>
  <c r="F34" i="80"/>
  <c r="L33" i="80"/>
  <c r="K33" i="80"/>
  <c r="J33" i="80"/>
  <c r="I33" i="80"/>
  <c r="H33" i="80"/>
  <c r="G33" i="80"/>
  <c r="F33" i="80"/>
  <c r="L32" i="80"/>
  <c r="K32" i="80"/>
  <c r="J32" i="80"/>
  <c r="I32" i="80"/>
  <c r="H32" i="80"/>
  <c r="G32" i="80"/>
  <c r="F32" i="80"/>
  <c r="L31" i="80"/>
  <c r="K31" i="80"/>
  <c r="J31" i="80"/>
  <c r="I31" i="80"/>
  <c r="H31" i="80"/>
  <c r="G31" i="80"/>
  <c r="F31" i="80"/>
  <c r="L30" i="80"/>
  <c r="K30" i="80"/>
  <c r="J30" i="80"/>
  <c r="I30" i="80"/>
  <c r="H30" i="80"/>
  <c r="G30" i="80"/>
  <c r="F30" i="80"/>
  <c r="L29" i="80"/>
  <c r="K29" i="80"/>
  <c r="J29" i="80"/>
  <c r="I29" i="80"/>
  <c r="H29" i="80"/>
  <c r="G29" i="80"/>
  <c r="F29" i="80"/>
  <c r="L28" i="80"/>
  <c r="K28" i="80"/>
  <c r="J28" i="80"/>
  <c r="I28" i="80"/>
  <c r="H28" i="80"/>
  <c r="G28" i="80"/>
  <c r="F28" i="80"/>
  <c r="L27" i="80"/>
  <c r="K27" i="80"/>
  <c r="J27" i="80"/>
  <c r="I27" i="80"/>
  <c r="H27" i="80"/>
  <c r="G27" i="80"/>
  <c r="F27" i="80"/>
  <c r="L26" i="80"/>
  <c r="K26" i="80"/>
  <c r="J26" i="80"/>
  <c r="I26" i="80"/>
  <c r="H26" i="80"/>
  <c r="G26" i="80"/>
  <c r="F26" i="80"/>
  <c r="L25" i="80"/>
  <c r="K25" i="80"/>
  <c r="J25" i="80"/>
  <c r="I25" i="80"/>
  <c r="H25" i="80"/>
  <c r="G25" i="80"/>
  <c r="F25" i="80"/>
  <c r="L24" i="80"/>
  <c r="K24" i="80"/>
  <c r="J24" i="80"/>
  <c r="I24" i="80"/>
  <c r="H24" i="80"/>
  <c r="G24" i="80"/>
  <c r="F24" i="80"/>
  <c r="L23" i="80"/>
  <c r="K23" i="80"/>
  <c r="J23" i="80"/>
  <c r="I23" i="80"/>
  <c r="H23" i="80"/>
  <c r="G23" i="80"/>
  <c r="F23" i="80"/>
  <c r="L22" i="80"/>
  <c r="K22" i="80"/>
  <c r="J22" i="80"/>
  <c r="I22" i="80"/>
  <c r="H22" i="80"/>
  <c r="G22" i="80"/>
  <c r="F22" i="80"/>
  <c r="L21" i="80"/>
  <c r="K21" i="80"/>
  <c r="J21" i="80"/>
  <c r="I21" i="80"/>
  <c r="H21" i="80"/>
  <c r="G21" i="80"/>
  <c r="F21" i="80"/>
  <c r="L20" i="80"/>
  <c r="K20" i="80"/>
  <c r="J20" i="80"/>
  <c r="I20" i="80"/>
  <c r="H20" i="80"/>
  <c r="G20" i="80"/>
  <c r="F20" i="80"/>
  <c r="L19" i="80"/>
  <c r="K19" i="80"/>
  <c r="J19" i="80"/>
  <c r="I19" i="80"/>
  <c r="H19" i="80"/>
  <c r="G19" i="80"/>
  <c r="F19" i="80"/>
  <c r="L18" i="80"/>
  <c r="K18" i="80"/>
  <c r="J18" i="80"/>
  <c r="I18" i="80"/>
  <c r="H18" i="80"/>
  <c r="G18" i="80"/>
  <c r="F18" i="80"/>
  <c r="L17" i="80"/>
  <c r="K17" i="80"/>
  <c r="J17" i="80"/>
  <c r="I17" i="80"/>
  <c r="H17" i="80"/>
  <c r="G17" i="80"/>
  <c r="F17" i="80"/>
  <c r="L16" i="80"/>
  <c r="K16" i="80"/>
  <c r="J16" i="80"/>
  <c r="I16" i="80"/>
  <c r="H16" i="80"/>
  <c r="G16" i="80"/>
  <c r="F16" i="80"/>
  <c r="L15" i="80"/>
  <c r="K15" i="80"/>
  <c r="J15" i="80"/>
  <c r="I15" i="80"/>
  <c r="H15" i="80"/>
  <c r="G15" i="80"/>
  <c r="F15" i="80"/>
  <c r="L14" i="80"/>
  <c r="K14" i="80"/>
  <c r="J14" i="80"/>
  <c r="I14" i="80"/>
  <c r="H14" i="80"/>
  <c r="G14" i="80"/>
  <c r="F14" i="80"/>
  <c r="L13" i="80"/>
  <c r="K13" i="80"/>
  <c r="J13" i="80"/>
  <c r="I13" i="80"/>
  <c r="H13" i="80"/>
  <c r="G13" i="80"/>
  <c r="F13" i="80"/>
  <c r="L12" i="80"/>
  <c r="K12" i="80"/>
  <c r="J12" i="80"/>
  <c r="I12" i="80"/>
  <c r="H12" i="80"/>
  <c r="G12" i="80"/>
  <c r="F12" i="80"/>
  <c r="L11" i="80"/>
  <c r="K11" i="80"/>
  <c r="J11" i="80"/>
  <c r="I11" i="80"/>
  <c r="H11" i="80"/>
  <c r="G11" i="80"/>
  <c r="F11" i="80"/>
  <c r="L10" i="80"/>
  <c r="K10" i="80"/>
  <c r="J10" i="80"/>
  <c r="I10" i="80"/>
  <c r="H10" i="80"/>
  <c r="G10" i="80"/>
  <c r="F10" i="80"/>
  <c r="L9" i="80"/>
  <c r="K9" i="80"/>
  <c r="J9" i="80"/>
  <c r="I9" i="80"/>
  <c r="H9" i="80"/>
  <c r="G9" i="80"/>
  <c r="F9" i="80"/>
  <c r="L8" i="80"/>
  <c r="K8" i="80"/>
  <c r="J8" i="80"/>
  <c r="I8" i="80"/>
  <c r="H8" i="80"/>
  <c r="G8" i="80"/>
  <c r="F8" i="80"/>
  <c r="L7" i="80"/>
  <c r="K7" i="80"/>
  <c r="J7" i="80"/>
  <c r="I7" i="80"/>
  <c r="H7" i="80"/>
  <c r="G7" i="80"/>
  <c r="F7" i="80"/>
  <c r="L6" i="80"/>
  <c r="K6" i="80"/>
  <c r="J6" i="80"/>
  <c r="I6" i="80"/>
  <c r="H6" i="80"/>
  <c r="G6" i="80"/>
  <c r="F6" i="80"/>
  <c r="L5" i="80"/>
  <c r="K5" i="80"/>
  <c r="J5" i="80"/>
  <c r="I5" i="80"/>
  <c r="H5" i="80"/>
  <c r="G5" i="80"/>
  <c r="F5" i="80"/>
  <c r="L4" i="80"/>
  <c r="K4" i="80"/>
  <c r="J4" i="80"/>
  <c r="I4" i="80"/>
  <c r="H4" i="80"/>
  <c r="G4" i="80"/>
  <c r="F4" i="80"/>
  <c r="L3" i="80"/>
  <c r="K3" i="80"/>
  <c r="J3" i="80"/>
  <c r="I3" i="80"/>
  <c r="H3" i="80"/>
  <c r="G3" i="80"/>
  <c r="F3" i="80"/>
  <c r="L2" i="80"/>
  <c r="K2" i="80"/>
  <c r="J2" i="80"/>
  <c r="I2" i="80"/>
  <c r="H2" i="80"/>
  <c r="G2" i="80"/>
  <c r="F2" i="80"/>
  <c r="O1" i="80"/>
  <c r="R8" i="77"/>
  <c r="R7" i="77"/>
  <c r="R6" i="77"/>
  <c r="R5" i="77"/>
  <c r="R4" i="77"/>
  <c r="R3" i="77"/>
  <c r="O1" i="77"/>
  <c r="F265" i="77" l="1"/>
  <c r="F253" i="77"/>
  <c r="F282" i="77"/>
  <c r="F310" i="77"/>
  <c r="G265" i="77"/>
  <c r="G253" i="77"/>
  <c r="G282" i="77"/>
  <c r="G310" i="77"/>
  <c r="H265" i="77"/>
  <c r="H253" i="77"/>
  <c r="H282" i="77"/>
  <c r="H310" i="77"/>
  <c r="I265" i="77"/>
  <c r="I253" i="77"/>
  <c r="I282" i="77"/>
  <c r="I310" i="77"/>
  <c r="J265" i="77"/>
  <c r="J253" i="77"/>
  <c r="J282" i="77"/>
  <c r="J310" i="77"/>
  <c r="K265" i="77"/>
  <c r="K253" i="77"/>
  <c r="K282" i="77"/>
  <c r="K310" i="77"/>
  <c r="L265" i="77"/>
  <c r="L253" i="77"/>
  <c r="L282" i="77"/>
  <c r="L310" i="77"/>
  <c r="A312" i="77"/>
  <c r="L252" i="77"/>
  <c r="K252" i="77"/>
  <c r="J252" i="77"/>
  <c r="I252" i="77"/>
  <c r="H252" i="77"/>
  <c r="G252" i="77"/>
  <c r="F252" i="77"/>
  <c r="L48" i="77"/>
  <c r="K48" i="77"/>
  <c r="J48" i="77"/>
  <c r="I48" i="77"/>
  <c r="H48" i="77"/>
  <c r="G48" i="77"/>
  <c r="F48" i="77"/>
  <c r="L223" i="77"/>
  <c r="K223" i="77"/>
  <c r="J223" i="77"/>
  <c r="I223" i="77"/>
  <c r="H223" i="77"/>
  <c r="G223" i="77"/>
  <c r="F223" i="77"/>
  <c r="L226" i="77"/>
  <c r="K226" i="77"/>
  <c r="J226" i="77"/>
  <c r="I226" i="77"/>
  <c r="H226" i="77"/>
  <c r="G226" i="77"/>
  <c r="F226" i="77"/>
  <c r="L309" i="77"/>
  <c r="K309" i="77"/>
  <c r="J309" i="77"/>
  <c r="I309" i="77"/>
  <c r="H309" i="77"/>
  <c r="G309" i="77"/>
  <c r="F309" i="77"/>
  <c r="L239" i="77"/>
  <c r="K239" i="77"/>
  <c r="J239" i="77"/>
  <c r="I239" i="77"/>
  <c r="H239" i="77"/>
  <c r="G239" i="77"/>
  <c r="F239" i="77"/>
  <c r="L264" i="77"/>
  <c r="K264" i="77"/>
  <c r="J264" i="77"/>
  <c r="I264" i="77"/>
  <c r="H264" i="77"/>
  <c r="G264" i="77"/>
  <c r="F264" i="77"/>
  <c r="L172" i="77"/>
  <c r="K172" i="77"/>
  <c r="J172" i="77"/>
  <c r="I172" i="77"/>
  <c r="H172" i="77"/>
  <c r="G172" i="77"/>
  <c r="F172" i="77"/>
  <c r="L225" i="77"/>
  <c r="K225" i="77"/>
  <c r="J225" i="77"/>
  <c r="I225" i="77"/>
  <c r="H225" i="77"/>
  <c r="G225" i="77"/>
  <c r="F225" i="77"/>
  <c r="L216" i="77"/>
  <c r="K216" i="77"/>
  <c r="J216" i="77"/>
  <c r="I216" i="77"/>
  <c r="H216" i="77"/>
  <c r="G216" i="77"/>
  <c r="F216" i="77"/>
  <c r="L173" i="77"/>
  <c r="K173" i="77"/>
  <c r="J173" i="77"/>
  <c r="I173" i="77"/>
  <c r="H173" i="77"/>
  <c r="G173" i="77"/>
  <c r="F173" i="77"/>
  <c r="L251" i="77"/>
  <c r="K251" i="77"/>
  <c r="J251" i="77"/>
  <c r="I251" i="77"/>
  <c r="H251" i="77"/>
  <c r="G251" i="77"/>
  <c r="F251" i="77"/>
  <c r="L188" i="77"/>
  <c r="K188" i="77"/>
  <c r="J188" i="77"/>
  <c r="I188" i="77"/>
  <c r="H188" i="77"/>
  <c r="G188" i="77"/>
  <c r="F188" i="77"/>
  <c r="L297" i="77"/>
  <c r="K297" i="77"/>
  <c r="J297" i="77"/>
  <c r="I297" i="77"/>
  <c r="H297" i="77"/>
  <c r="G297" i="77"/>
  <c r="F297" i="77"/>
  <c r="L203" i="77"/>
  <c r="K203" i="77"/>
  <c r="J203" i="77"/>
  <c r="I203" i="77"/>
  <c r="H203" i="77"/>
  <c r="G203" i="77"/>
  <c r="F203" i="77"/>
  <c r="L202" i="77"/>
  <c r="K202" i="77"/>
  <c r="J202" i="77"/>
  <c r="I202" i="77"/>
  <c r="H202" i="77"/>
  <c r="G202" i="77"/>
  <c r="F202" i="77"/>
  <c r="L258" i="77"/>
  <c r="K258" i="77"/>
  <c r="J258" i="77"/>
  <c r="I258" i="77"/>
  <c r="H258" i="77"/>
  <c r="G258" i="77"/>
  <c r="F258" i="77"/>
  <c r="L296" i="77"/>
  <c r="K296" i="77"/>
  <c r="J296" i="77"/>
  <c r="I296" i="77"/>
  <c r="H296" i="77"/>
  <c r="G296" i="77"/>
  <c r="F296" i="77"/>
  <c r="L198" i="77"/>
  <c r="K198" i="77"/>
  <c r="J198" i="77"/>
  <c r="I198" i="77"/>
  <c r="H198" i="77"/>
  <c r="G198" i="77"/>
  <c r="F198" i="77"/>
  <c r="L37" i="77"/>
  <c r="K37" i="77"/>
  <c r="J37" i="77"/>
  <c r="I37" i="77"/>
  <c r="H37" i="77"/>
  <c r="G37" i="77"/>
  <c r="F37" i="77"/>
  <c r="L36" i="77"/>
  <c r="K36" i="77"/>
  <c r="J36" i="77"/>
  <c r="I36" i="77"/>
  <c r="H36" i="77"/>
  <c r="G36" i="77"/>
  <c r="F36" i="77"/>
  <c r="L80" i="77"/>
  <c r="K80" i="77"/>
  <c r="J80" i="77"/>
  <c r="I80" i="77"/>
  <c r="H80" i="77"/>
  <c r="G80" i="77"/>
  <c r="F80" i="77"/>
  <c r="L281" i="77"/>
  <c r="K281" i="77"/>
  <c r="J281" i="77"/>
  <c r="I281" i="77"/>
  <c r="H281" i="77"/>
  <c r="G281" i="77"/>
  <c r="F281" i="77"/>
  <c r="L84" i="77"/>
  <c r="K84" i="77"/>
  <c r="J84" i="77"/>
  <c r="I84" i="77"/>
  <c r="H84" i="77"/>
  <c r="G84" i="77"/>
  <c r="F84" i="77"/>
  <c r="L74" i="77"/>
  <c r="K74" i="77"/>
  <c r="J74" i="77"/>
  <c r="I74" i="77"/>
  <c r="H74" i="77"/>
  <c r="G74" i="77"/>
  <c r="F74" i="77"/>
  <c r="L238" i="77"/>
  <c r="K238" i="77"/>
  <c r="J238" i="77"/>
  <c r="I238" i="77"/>
  <c r="H238" i="77"/>
  <c r="G238" i="77"/>
  <c r="F238" i="77"/>
  <c r="L151" i="77"/>
  <c r="K151" i="77"/>
  <c r="J151" i="77"/>
  <c r="I151" i="77"/>
  <c r="H151" i="77"/>
  <c r="G151" i="77"/>
  <c r="F151" i="77"/>
  <c r="L222" i="77"/>
  <c r="K222" i="77"/>
  <c r="J222" i="77"/>
  <c r="I222" i="77"/>
  <c r="H222" i="77"/>
  <c r="G222" i="77"/>
  <c r="F222" i="77"/>
  <c r="L187" i="77"/>
  <c r="K187" i="77"/>
  <c r="J187" i="77"/>
  <c r="I187" i="77"/>
  <c r="H187" i="77"/>
  <c r="G187" i="77"/>
  <c r="F187" i="77"/>
  <c r="L109" i="77"/>
  <c r="K109" i="77"/>
  <c r="J109" i="77"/>
  <c r="I109" i="77"/>
  <c r="H109" i="77"/>
  <c r="G109" i="77"/>
  <c r="F109" i="77"/>
  <c r="L119" i="77"/>
  <c r="K119" i="77"/>
  <c r="J119" i="77"/>
  <c r="I119" i="77"/>
  <c r="H119" i="77"/>
  <c r="G119" i="77"/>
  <c r="F119" i="77"/>
  <c r="L50" i="77"/>
  <c r="K50" i="77"/>
  <c r="J50" i="77"/>
  <c r="I50" i="77"/>
  <c r="H50" i="77"/>
  <c r="G50" i="77"/>
  <c r="F50" i="77"/>
  <c r="L34" i="77"/>
  <c r="K34" i="77"/>
  <c r="J34" i="77"/>
  <c r="I34" i="77"/>
  <c r="H34" i="77"/>
  <c r="G34" i="77"/>
  <c r="F34" i="77"/>
  <c r="L41" i="77"/>
  <c r="K41" i="77"/>
  <c r="J41" i="77"/>
  <c r="I41" i="77"/>
  <c r="H41" i="77"/>
  <c r="G41" i="77"/>
  <c r="F41" i="77"/>
  <c r="L221" i="77"/>
  <c r="K221" i="77"/>
  <c r="J221" i="77"/>
  <c r="I221" i="77"/>
  <c r="H221" i="77"/>
  <c r="G221" i="77"/>
  <c r="F221" i="77"/>
  <c r="L33" i="77"/>
  <c r="K33" i="77"/>
  <c r="J33" i="77"/>
  <c r="I33" i="77"/>
  <c r="H33" i="77"/>
  <c r="G33" i="77"/>
  <c r="F33" i="77"/>
  <c r="L73" i="77"/>
  <c r="K73" i="77"/>
  <c r="J73" i="77"/>
  <c r="I73" i="77"/>
  <c r="H73" i="77"/>
  <c r="G73" i="77"/>
  <c r="F73" i="77"/>
  <c r="L215" i="77"/>
  <c r="K215" i="77"/>
  <c r="J215" i="77"/>
  <c r="I215" i="77"/>
  <c r="H215" i="77"/>
  <c r="G215" i="77"/>
  <c r="F215" i="77"/>
  <c r="L214" i="77"/>
  <c r="K214" i="77"/>
  <c r="J214" i="77"/>
  <c r="I214" i="77"/>
  <c r="H214" i="77"/>
  <c r="G214" i="77"/>
  <c r="F214" i="77"/>
  <c r="L22" i="77"/>
  <c r="K22" i="77"/>
  <c r="J22" i="77"/>
  <c r="I22" i="77"/>
  <c r="H22" i="77"/>
  <c r="G22" i="77"/>
  <c r="F22" i="77"/>
  <c r="L21" i="77"/>
  <c r="K21" i="77"/>
  <c r="J21" i="77"/>
  <c r="I21" i="77"/>
  <c r="H21" i="77"/>
  <c r="G21" i="77"/>
  <c r="F21" i="77"/>
  <c r="L93" i="77"/>
  <c r="K93" i="77"/>
  <c r="J93" i="77"/>
  <c r="I93" i="77"/>
  <c r="H93" i="77"/>
  <c r="G93" i="77"/>
  <c r="F93" i="77"/>
  <c r="L65" i="77"/>
  <c r="K65" i="77"/>
  <c r="J65" i="77"/>
  <c r="I65" i="77"/>
  <c r="H65" i="77"/>
  <c r="G65" i="77"/>
  <c r="F65" i="77"/>
  <c r="L250" i="77"/>
  <c r="K250" i="77"/>
  <c r="J250" i="77"/>
  <c r="I250" i="77"/>
  <c r="H250" i="77"/>
  <c r="G250" i="77"/>
  <c r="F250" i="77"/>
  <c r="L64" i="77"/>
  <c r="K64" i="77"/>
  <c r="J64" i="77"/>
  <c r="I64" i="77"/>
  <c r="H64" i="77"/>
  <c r="G64" i="77"/>
  <c r="F64" i="77"/>
  <c r="L186" i="77"/>
  <c r="K186" i="77"/>
  <c r="J186" i="77"/>
  <c r="I186" i="77"/>
  <c r="H186" i="77"/>
  <c r="G186" i="77"/>
  <c r="F186" i="77"/>
  <c r="L2" i="77"/>
  <c r="K2" i="77"/>
  <c r="J2" i="77"/>
  <c r="I2" i="77"/>
  <c r="H2" i="77"/>
  <c r="G2" i="77"/>
  <c r="F2" i="77"/>
  <c r="L295" i="77"/>
  <c r="K295" i="77"/>
  <c r="J295" i="77"/>
  <c r="I295" i="77"/>
  <c r="H295" i="77"/>
  <c r="G295" i="77"/>
  <c r="F295" i="77"/>
  <c r="L85" i="77"/>
  <c r="K85" i="77"/>
  <c r="J85" i="77"/>
  <c r="I85" i="77"/>
  <c r="H85" i="77"/>
  <c r="G85" i="77"/>
  <c r="F85" i="77"/>
  <c r="L308" i="77"/>
  <c r="K308" i="77"/>
  <c r="J308" i="77"/>
  <c r="I308" i="77"/>
  <c r="H308" i="77"/>
  <c r="G308" i="77"/>
  <c r="F308" i="77"/>
  <c r="L47" i="77"/>
  <c r="K47" i="77"/>
  <c r="J47" i="77"/>
  <c r="I47" i="77"/>
  <c r="H47" i="77"/>
  <c r="G47" i="77"/>
  <c r="F47" i="77"/>
  <c r="L40" i="77"/>
  <c r="K40" i="77"/>
  <c r="J40" i="77"/>
  <c r="I40" i="77"/>
  <c r="H40" i="77"/>
  <c r="G40" i="77"/>
  <c r="F40" i="77"/>
  <c r="L26" i="77"/>
  <c r="K26" i="77"/>
  <c r="J26" i="77"/>
  <c r="I26" i="77"/>
  <c r="H26" i="77"/>
  <c r="G26" i="77"/>
  <c r="F26" i="77"/>
  <c r="L83" i="77"/>
  <c r="K83" i="77"/>
  <c r="J83" i="77"/>
  <c r="I83" i="77"/>
  <c r="H83" i="77"/>
  <c r="G83" i="77"/>
  <c r="F83" i="77"/>
  <c r="L20" i="77"/>
  <c r="K20" i="77"/>
  <c r="J20" i="77"/>
  <c r="I20" i="77"/>
  <c r="H20" i="77"/>
  <c r="G20" i="77"/>
  <c r="F20" i="77"/>
  <c r="L197" i="77"/>
  <c r="K197" i="77"/>
  <c r="J197" i="77"/>
  <c r="I197" i="77"/>
  <c r="H197" i="77"/>
  <c r="G197" i="77"/>
  <c r="F197" i="77"/>
  <c r="L150" i="77"/>
  <c r="K150" i="77"/>
  <c r="J150" i="77"/>
  <c r="I150" i="77"/>
  <c r="H150" i="77"/>
  <c r="G150" i="77"/>
  <c r="F150" i="77"/>
  <c r="L249" i="77"/>
  <c r="K249" i="77"/>
  <c r="J249" i="77"/>
  <c r="I249" i="77"/>
  <c r="H249" i="77"/>
  <c r="G249" i="77"/>
  <c r="F249" i="77"/>
  <c r="L46" i="77"/>
  <c r="K46" i="77"/>
  <c r="J46" i="77"/>
  <c r="I46" i="77"/>
  <c r="H46" i="77"/>
  <c r="G46" i="77"/>
  <c r="F46" i="77"/>
  <c r="L185" i="77"/>
  <c r="K185" i="77"/>
  <c r="J185" i="77"/>
  <c r="I185" i="77"/>
  <c r="H185" i="77"/>
  <c r="G185" i="77"/>
  <c r="F185" i="77"/>
  <c r="L237" i="77"/>
  <c r="K237" i="77"/>
  <c r="J237" i="77"/>
  <c r="I237" i="77"/>
  <c r="H237" i="77"/>
  <c r="G237" i="77"/>
  <c r="F237" i="77"/>
  <c r="L257" i="77"/>
  <c r="K257" i="77"/>
  <c r="J257" i="77"/>
  <c r="I257" i="77"/>
  <c r="H257" i="77"/>
  <c r="G257" i="77"/>
  <c r="F257" i="77"/>
  <c r="L63" i="77"/>
  <c r="K63" i="77"/>
  <c r="J63" i="77"/>
  <c r="I63" i="77"/>
  <c r="H63" i="77"/>
  <c r="G63" i="77"/>
  <c r="F63" i="77"/>
  <c r="L149" i="77"/>
  <c r="K149" i="77"/>
  <c r="J149" i="77"/>
  <c r="I149" i="77"/>
  <c r="H149" i="77"/>
  <c r="G149" i="77"/>
  <c r="F149" i="77"/>
  <c r="L113" i="77"/>
  <c r="K113" i="77"/>
  <c r="J113" i="77"/>
  <c r="I113" i="77"/>
  <c r="H113" i="77"/>
  <c r="G113" i="77"/>
  <c r="F113" i="77"/>
  <c r="L236" i="77"/>
  <c r="K236" i="77"/>
  <c r="J236" i="77"/>
  <c r="I236" i="77"/>
  <c r="H236" i="77"/>
  <c r="G236" i="77"/>
  <c r="F236" i="77"/>
  <c r="L130" i="77"/>
  <c r="K130" i="77"/>
  <c r="J130" i="77"/>
  <c r="I130" i="77"/>
  <c r="H130" i="77"/>
  <c r="G130" i="77"/>
  <c r="F130" i="77"/>
  <c r="L248" i="77"/>
  <c r="K248" i="77"/>
  <c r="J248" i="77"/>
  <c r="I248" i="77"/>
  <c r="H248" i="77"/>
  <c r="G248" i="77"/>
  <c r="F248" i="77"/>
  <c r="L307" i="77"/>
  <c r="K307" i="77"/>
  <c r="J307" i="77"/>
  <c r="I307" i="77"/>
  <c r="H307" i="77"/>
  <c r="G307" i="77"/>
  <c r="F307" i="77"/>
  <c r="L235" i="77"/>
  <c r="K235" i="77"/>
  <c r="J235" i="77"/>
  <c r="I235" i="77"/>
  <c r="H235" i="77"/>
  <c r="G235" i="77"/>
  <c r="F235" i="77"/>
  <c r="L129" i="77"/>
  <c r="K129" i="77"/>
  <c r="J129" i="77"/>
  <c r="I129" i="77"/>
  <c r="H129" i="77"/>
  <c r="G129" i="77"/>
  <c r="F129" i="77"/>
  <c r="L275" i="77"/>
  <c r="K275" i="77"/>
  <c r="J275" i="77"/>
  <c r="I275" i="77"/>
  <c r="H275" i="77"/>
  <c r="G275" i="77"/>
  <c r="F275" i="77"/>
  <c r="L274" i="77"/>
  <c r="K274" i="77"/>
  <c r="J274" i="77"/>
  <c r="I274" i="77"/>
  <c r="H274" i="77"/>
  <c r="G274" i="77"/>
  <c r="F274" i="77"/>
  <c r="L45" i="77"/>
  <c r="K45" i="77"/>
  <c r="J45" i="77"/>
  <c r="I45" i="77"/>
  <c r="H45" i="77"/>
  <c r="G45" i="77"/>
  <c r="F45" i="77"/>
  <c r="L13" i="77"/>
  <c r="K13" i="77"/>
  <c r="J13" i="77"/>
  <c r="I13" i="77"/>
  <c r="H13" i="77"/>
  <c r="G13" i="77"/>
  <c r="F13" i="77"/>
  <c r="L184" i="77"/>
  <c r="K184" i="77"/>
  <c r="J184" i="77"/>
  <c r="I184" i="77"/>
  <c r="H184" i="77"/>
  <c r="G184" i="77"/>
  <c r="F184" i="77"/>
  <c r="L43" i="77"/>
  <c r="K43" i="77"/>
  <c r="J43" i="77"/>
  <c r="I43" i="77"/>
  <c r="H43" i="77"/>
  <c r="G43" i="77"/>
  <c r="F43" i="77"/>
  <c r="L44" i="77"/>
  <c r="K44" i="77"/>
  <c r="J44" i="77"/>
  <c r="I44" i="77"/>
  <c r="H44" i="77"/>
  <c r="G44" i="77"/>
  <c r="F44" i="77"/>
  <c r="L104" i="77"/>
  <c r="K104" i="77"/>
  <c r="J104" i="77"/>
  <c r="I104" i="77"/>
  <c r="H104" i="77"/>
  <c r="G104" i="77"/>
  <c r="F104" i="77"/>
  <c r="L17" i="77"/>
  <c r="K17" i="77"/>
  <c r="J17" i="77"/>
  <c r="I17" i="77"/>
  <c r="H17" i="77"/>
  <c r="G17" i="77"/>
  <c r="F17" i="77"/>
  <c r="L18" i="77"/>
  <c r="K18" i="77"/>
  <c r="J18" i="77"/>
  <c r="I18" i="77"/>
  <c r="H18" i="77"/>
  <c r="G18" i="77"/>
  <c r="F18" i="77"/>
  <c r="L72" i="77"/>
  <c r="K72" i="77"/>
  <c r="J72" i="77"/>
  <c r="I72" i="77"/>
  <c r="H72" i="77"/>
  <c r="G72" i="77"/>
  <c r="F72" i="77"/>
  <c r="L19" i="77"/>
  <c r="K19" i="77"/>
  <c r="J19" i="77"/>
  <c r="I19" i="77"/>
  <c r="H19" i="77"/>
  <c r="G19" i="77"/>
  <c r="F19" i="77"/>
  <c r="L62" i="77"/>
  <c r="K62" i="77"/>
  <c r="J62" i="77"/>
  <c r="I62" i="77"/>
  <c r="H62" i="77"/>
  <c r="G62" i="77"/>
  <c r="F62" i="77"/>
  <c r="L16" i="77"/>
  <c r="K16" i="77"/>
  <c r="J16" i="77"/>
  <c r="I16" i="77"/>
  <c r="H16" i="77"/>
  <c r="G16" i="77"/>
  <c r="F16" i="77"/>
  <c r="L256" i="77"/>
  <c r="K256" i="77"/>
  <c r="J256" i="77"/>
  <c r="I256" i="77"/>
  <c r="H256" i="77"/>
  <c r="G256" i="77"/>
  <c r="F256" i="77"/>
  <c r="L306" i="77"/>
  <c r="K306" i="77"/>
  <c r="J306" i="77"/>
  <c r="I306" i="77"/>
  <c r="H306" i="77"/>
  <c r="G306" i="77"/>
  <c r="F306" i="77"/>
  <c r="L61" i="77"/>
  <c r="K61" i="77"/>
  <c r="J61" i="77"/>
  <c r="I61" i="77"/>
  <c r="H61" i="77"/>
  <c r="G61" i="77"/>
  <c r="F61" i="77"/>
  <c r="L79" i="77"/>
  <c r="K79" i="77"/>
  <c r="J79" i="77"/>
  <c r="I79" i="77"/>
  <c r="H79" i="77"/>
  <c r="G79" i="77"/>
  <c r="F79" i="77"/>
  <c r="L55" i="77"/>
  <c r="K55" i="77"/>
  <c r="J55" i="77"/>
  <c r="I55" i="77"/>
  <c r="H55" i="77"/>
  <c r="G55" i="77"/>
  <c r="F55" i="77"/>
  <c r="L12" i="77"/>
  <c r="K12" i="77"/>
  <c r="J12" i="77"/>
  <c r="I12" i="77"/>
  <c r="H12" i="77"/>
  <c r="G12" i="77"/>
  <c r="F12" i="77"/>
  <c r="L164" i="77"/>
  <c r="K164" i="77"/>
  <c r="J164" i="77"/>
  <c r="I164" i="77"/>
  <c r="H164" i="77"/>
  <c r="G164" i="77"/>
  <c r="F164" i="77"/>
  <c r="L305" i="77"/>
  <c r="K305" i="77"/>
  <c r="J305" i="77"/>
  <c r="I305" i="77"/>
  <c r="H305" i="77"/>
  <c r="G305" i="77"/>
  <c r="F305" i="77"/>
  <c r="L138" i="77"/>
  <c r="K138" i="77"/>
  <c r="J138" i="77"/>
  <c r="I138" i="77"/>
  <c r="H138" i="77"/>
  <c r="G138" i="77"/>
  <c r="F138" i="77"/>
  <c r="L139" i="77"/>
  <c r="K139" i="77"/>
  <c r="J139" i="77"/>
  <c r="I139" i="77"/>
  <c r="H139" i="77"/>
  <c r="G139" i="77"/>
  <c r="F139" i="77"/>
  <c r="L183" i="77"/>
  <c r="K183" i="77"/>
  <c r="J183" i="77"/>
  <c r="I183" i="77"/>
  <c r="H183" i="77"/>
  <c r="G183" i="77"/>
  <c r="F183" i="77"/>
  <c r="L163" i="77"/>
  <c r="K163" i="77"/>
  <c r="J163" i="77"/>
  <c r="I163" i="77"/>
  <c r="H163" i="77"/>
  <c r="G163" i="77"/>
  <c r="F163" i="77"/>
  <c r="L263" i="77"/>
  <c r="K263" i="77"/>
  <c r="J263" i="77"/>
  <c r="I263" i="77"/>
  <c r="H263" i="77"/>
  <c r="G263" i="77"/>
  <c r="F263" i="77"/>
  <c r="L234" i="77"/>
  <c r="K234" i="77"/>
  <c r="J234" i="77"/>
  <c r="I234" i="77"/>
  <c r="H234" i="77"/>
  <c r="G234" i="77"/>
  <c r="F234" i="77"/>
  <c r="L213" i="77"/>
  <c r="K213" i="77"/>
  <c r="J213" i="77"/>
  <c r="I213" i="77"/>
  <c r="H213" i="77"/>
  <c r="G213" i="77"/>
  <c r="F213" i="77"/>
  <c r="L128" i="77"/>
  <c r="K128" i="77"/>
  <c r="J128" i="77"/>
  <c r="I128" i="77"/>
  <c r="H128" i="77"/>
  <c r="G128" i="77"/>
  <c r="F128" i="77"/>
  <c r="L58" i="77"/>
  <c r="K58" i="77"/>
  <c r="J58" i="77"/>
  <c r="I58" i="77"/>
  <c r="H58" i="77"/>
  <c r="G58" i="77"/>
  <c r="F58" i="77"/>
  <c r="L92" i="77"/>
  <c r="K92" i="77"/>
  <c r="J92" i="77"/>
  <c r="I92" i="77"/>
  <c r="H92" i="77"/>
  <c r="G92" i="77"/>
  <c r="F92" i="77"/>
  <c r="L162" i="77"/>
  <c r="K162" i="77"/>
  <c r="J162" i="77"/>
  <c r="I162" i="77"/>
  <c r="H162" i="77"/>
  <c r="G162" i="77"/>
  <c r="F162" i="77"/>
  <c r="L182" i="77"/>
  <c r="K182" i="77"/>
  <c r="J182" i="77"/>
  <c r="I182" i="77"/>
  <c r="H182" i="77"/>
  <c r="G182" i="77"/>
  <c r="F182" i="77"/>
  <c r="L11" i="77"/>
  <c r="K11" i="77"/>
  <c r="J11" i="77"/>
  <c r="I11" i="77"/>
  <c r="H11" i="77"/>
  <c r="G11" i="77"/>
  <c r="F11" i="77"/>
  <c r="L156" i="77"/>
  <c r="K156" i="77"/>
  <c r="J156" i="77"/>
  <c r="I156" i="77"/>
  <c r="H156" i="77"/>
  <c r="G156" i="77"/>
  <c r="F156" i="77"/>
  <c r="L273" i="77"/>
  <c r="K273" i="77"/>
  <c r="J273" i="77"/>
  <c r="I273" i="77"/>
  <c r="H273" i="77"/>
  <c r="G273" i="77"/>
  <c r="F273" i="77"/>
  <c r="L91" i="77"/>
  <c r="K91" i="77"/>
  <c r="J91" i="77"/>
  <c r="I91" i="77"/>
  <c r="H91" i="77"/>
  <c r="G91" i="77"/>
  <c r="F91" i="77"/>
  <c r="L60" i="77"/>
  <c r="K60" i="77"/>
  <c r="J60" i="77"/>
  <c r="I60" i="77"/>
  <c r="H60" i="77"/>
  <c r="G60" i="77"/>
  <c r="F60" i="77"/>
  <c r="L176" i="77"/>
  <c r="K176" i="77"/>
  <c r="J176" i="77"/>
  <c r="I176" i="77"/>
  <c r="H176" i="77"/>
  <c r="G176" i="77"/>
  <c r="F176" i="77"/>
  <c r="L112" i="77"/>
  <c r="K112" i="77"/>
  <c r="J112" i="77"/>
  <c r="I112" i="77"/>
  <c r="H112" i="77"/>
  <c r="G112" i="77"/>
  <c r="F112" i="77"/>
  <c r="L70" i="77"/>
  <c r="K70" i="77"/>
  <c r="J70" i="77"/>
  <c r="I70" i="77"/>
  <c r="H70" i="77"/>
  <c r="G70" i="77"/>
  <c r="F70" i="77"/>
  <c r="L81" i="77"/>
  <c r="K81" i="77"/>
  <c r="J81" i="77"/>
  <c r="I81" i="77"/>
  <c r="H81" i="77"/>
  <c r="G81" i="77"/>
  <c r="F81" i="77"/>
  <c r="L53" i="77"/>
  <c r="K53" i="77"/>
  <c r="J53" i="77"/>
  <c r="I53" i="77"/>
  <c r="H53" i="77"/>
  <c r="G53" i="77"/>
  <c r="F53" i="77"/>
  <c r="L127" i="77"/>
  <c r="K127" i="77"/>
  <c r="J127" i="77"/>
  <c r="I127" i="77"/>
  <c r="H127" i="77"/>
  <c r="G127" i="77"/>
  <c r="F127" i="77"/>
  <c r="L57" i="77"/>
  <c r="K57" i="77"/>
  <c r="J57" i="77"/>
  <c r="I57" i="77"/>
  <c r="H57" i="77"/>
  <c r="G57" i="77"/>
  <c r="F57" i="77"/>
  <c r="L82" i="77"/>
  <c r="K82" i="77"/>
  <c r="J82" i="77"/>
  <c r="I82" i="77"/>
  <c r="H82" i="77"/>
  <c r="G82" i="77"/>
  <c r="F82" i="77"/>
  <c r="L32" i="77"/>
  <c r="K32" i="77"/>
  <c r="J32" i="77"/>
  <c r="I32" i="77"/>
  <c r="H32" i="77"/>
  <c r="G32" i="77"/>
  <c r="F32" i="77"/>
  <c r="L126" i="77"/>
  <c r="K126" i="77"/>
  <c r="J126" i="77"/>
  <c r="I126" i="77"/>
  <c r="H126" i="77"/>
  <c r="G126" i="77"/>
  <c r="F126" i="77"/>
  <c r="L272" i="77"/>
  <c r="K272" i="77"/>
  <c r="J272" i="77"/>
  <c r="I272" i="77"/>
  <c r="H272" i="77"/>
  <c r="G272" i="77"/>
  <c r="F272" i="77"/>
  <c r="L10" i="77"/>
  <c r="K10" i="77"/>
  <c r="J10" i="77"/>
  <c r="I10" i="77"/>
  <c r="H10" i="77"/>
  <c r="G10" i="77"/>
  <c r="F10" i="77"/>
  <c r="L107" i="77"/>
  <c r="K107" i="77"/>
  <c r="J107" i="77"/>
  <c r="I107" i="77"/>
  <c r="H107" i="77"/>
  <c r="G107" i="77"/>
  <c r="F107" i="77"/>
  <c r="L246" i="77"/>
  <c r="K246" i="77"/>
  <c r="J246" i="77"/>
  <c r="I246" i="77"/>
  <c r="H246" i="77"/>
  <c r="G246" i="77"/>
  <c r="F246" i="77"/>
  <c r="L15" i="77"/>
  <c r="K15" i="77"/>
  <c r="J15" i="77"/>
  <c r="I15" i="77"/>
  <c r="H15" i="77"/>
  <c r="G15" i="77"/>
  <c r="F15" i="77"/>
  <c r="L30" i="77"/>
  <c r="K30" i="77"/>
  <c r="J30" i="77"/>
  <c r="I30" i="77"/>
  <c r="H30" i="77"/>
  <c r="G30" i="77"/>
  <c r="F30" i="77"/>
  <c r="L247" i="77"/>
  <c r="K247" i="77"/>
  <c r="J247" i="77"/>
  <c r="I247" i="77"/>
  <c r="H247" i="77"/>
  <c r="G247" i="77"/>
  <c r="F247" i="77"/>
  <c r="L294" i="77"/>
  <c r="K294" i="77"/>
  <c r="J294" i="77"/>
  <c r="I294" i="77"/>
  <c r="H294" i="77"/>
  <c r="G294" i="77"/>
  <c r="F294" i="77"/>
  <c r="L31" i="77"/>
  <c r="K31" i="77"/>
  <c r="J31" i="77"/>
  <c r="I31" i="77"/>
  <c r="H31" i="77"/>
  <c r="G31" i="77"/>
  <c r="F31" i="77"/>
  <c r="L201" i="77"/>
  <c r="K201" i="77"/>
  <c r="J201" i="77"/>
  <c r="I201" i="77"/>
  <c r="H201" i="77"/>
  <c r="G201" i="77"/>
  <c r="F201" i="77"/>
  <c r="L14" i="77"/>
  <c r="K14" i="77"/>
  <c r="J14" i="77"/>
  <c r="I14" i="77"/>
  <c r="H14" i="77"/>
  <c r="G14" i="77"/>
  <c r="F14" i="77"/>
  <c r="L245" i="77"/>
  <c r="K245" i="77"/>
  <c r="J245" i="77"/>
  <c r="I245" i="77"/>
  <c r="H245" i="77"/>
  <c r="G245" i="77"/>
  <c r="F245" i="77"/>
  <c r="L125" i="77"/>
  <c r="K125" i="77"/>
  <c r="J125" i="77"/>
  <c r="I125" i="77"/>
  <c r="H125" i="77"/>
  <c r="G125" i="77"/>
  <c r="F125" i="77"/>
  <c r="L137" i="77"/>
  <c r="K137" i="77"/>
  <c r="J137" i="77"/>
  <c r="I137" i="77"/>
  <c r="H137" i="77"/>
  <c r="G137" i="77"/>
  <c r="F137" i="77"/>
  <c r="L170" i="77"/>
  <c r="K170" i="77"/>
  <c r="J170" i="77"/>
  <c r="I170" i="77"/>
  <c r="H170" i="77"/>
  <c r="G170" i="77"/>
  <c r="F170" i="77"/>
  <c r="L25" i="77"/>
  <c r="K25" i="77"/>
  <c r="J25" i="77"/>
  <c r="I25" i="77"/>
  <c r="H25" i="77"/>
  <c r="G25" i="77"/>
  <c r="F25" i="77"/>
  <c r="L220" i="77"/>
  <c r="K220" i="77"/>
  <c r="J220" i="77"/>
  <c r="I220" i="77"/>
  <c r="H220" i="77"/>
  <c r="G220" i="77"/>
  <c r="F220" i="77"/>
  <c r="L304" i="77"/>
  <c r="K304" i="77"/>
  <c r="J304" i="77"/>
  <c r="I304" i="77"/>
  <c r="H304" i="77"/>
  <c r="G304" i="77"/>
  <c r="F304" i="77"/>
  <c r="L244" i="77"/>
  <c r="K244" i="77"/>
  <c r="J244" i="77"/>
  <c r="I244" i="77"/>
  <c r="H244" i="77"/>
  <c r="G244" i="77"/>
  <c r="F244" i="77"/>
  <c r="L286" i="77"/>
  <c r="K286" i="77"/>
  <c r="J286" i="77"/>
  <c r="I286" i="77"/>
  <c r="H286" i="77"/>
  <c r="G286" i="77"/>
  <c r="F286" i="77"/>
  <c r="L262" i="77"/>
  <c r="K262" i="77"/>
  <c r="J262" i="77"/>
  <c r="I262" i="77"/>
  <c r="H262" i="77"/>
  <c r="G262" i="77"/>
  <c r="F262" i="77"/>
  <c r="L233" i="77"/>
  <c r="K233" i="77"/>
  <c r="J233" i="77"/>
  <c r="I233" i="77"/>
  <c r="H233" i="77"/>
  <c r="G233" i="77"/>
  <c r="F233" i="77"/>
  <c r="L103" i="77"/>
  <c r="K103" i="77"/>
  <c r="J103" i="77"/>
  <c r="I103" i="77"/>
  <c r="H103" i="77"/>
  <c r="G103" i="77"/>
  <c r="F103" i="77"/>
  <c r="L148" i="77"/>
  <c r="K148" i="77"/>
  <c r="J148" i="77"/>
  <c r="I148" i="77"/>
  <c r="H148" i="77"/>
  <c r="G148" i="77"/>
  <c r="F148" i="77"/>
  <c r="L39" i="77"/>
  <c r="K39" i="77"/>
  <c r="J39" i="77"/>
  <c r="I39" i="77"/>
  <c r="H39" i="77"/>
  <c r="G39" i="77"/>
  <c r="F39" i="77"/>
  <c r="L261" i="77"/>
  <c r="K261" i="77"/>
  <c r="J261" i="77"/>
  <c r="I261" i="77"/>
  <c r="H261" i="77"/>
  <c r="G261" i="77"/>
  <c r="F261" i="77"/>
  <c r="L54" i="77"/>
  <c r="K54" i="77"/>
  <c r="J54" i="77"/>
  <c r="I54" i="77"/>
  <c r="H54" i="77"/>
  <c r="G54" i="77"/>
  <c r="F54" i="77"/>
  <c r="L49" i="77"/>
  <c r="K49" i="77"/>
  <c r="J49" i="77"/>
  <c r="I49" i="77"/>
  <c r="H49" i="77"/>
  <c r="G49" i="77"/>
  <c r="F49" i="77"/>
  <c r="L56" i="77"/>
  <c r="K56" i="77"/>
  <c r="J56" i="77"/>
  <c r="I56" i="77"/>
  <c r="H56" i="77"/>
  <c r="G56" i="77"/>
  <c r="F56" i="77"/>
  <c r="L97" i="77"/>
  <c r="K97" i="77"/>
  <c r="J97" i="77"/>
  <c r="I97" i="77"/>
  <c r="H97" i="77"/>
  <c r="G97" i="77"/>
  <c r="F97" i="77"/>
  <c r="L59" i="77"/>
  <c r="K59" i="77"/>
  <c r="J59" i="77"/>
  <c r="I59" i="77"/>
  <c r="H59" i="77"/>
  <c r="G59" i="77"/>
  <c r="F59" i="77"/>
  <c r="L147" i="77"/>
  <c r="K147" i="77"/>
  <c r="J147" i="77"/>
  <c r="I147" i="77"/>
  <c r="H147" i="77"/>
  <c r="G147" i="77"/>
  <c r="F147" i="77"/>
  <c r="L96" i="77"/>
  <c r="K96" i="77"/>
  <c r="J96" i="77"/>
  <c r="I96" i="77"/>
  <c r="H96" i="77"/>
  <c r="G96" i="77"/>
  <c r="F96" i="77"/>
  <c r="L303" i="77"/>
  <c r="K303" i="77"/>
  <c r="J303" i="77"/>
  <c r="I303" i="77"/>
  <c r="H303" i="77"/>
  <c r="G303" i="77"/>
  <c r="F303" i="77"/>
  <c r="L301" i="77"/>
  <c r="K301" i="77"/>
  <c r="J301" i="77"/>
  <c r="I301" i="77"/>
  <c r="H301" i="77"/>
  <c r="G301" i="77"/>
  <c r="F301" i="77"/>
  <c r="L302" i="77"/>
  <c r="K302" i="77"/>
  <c r="J302" i="77"/>
  <c r="I302" i="77"/>
  <c r="H302" i="77"/>
  <c r="G302" i="77"/>
  <c r="F302" i="77"/>
  <c r="L90" i="77"/>
  <c r="K90" i="77"/>
  <c r="J90" i="77"/>
  <c r="I90" i="77"/>
  <c r="H90" i="77"/>
  <c r="G90" i="77"/>
  <c r="F90" i="77"/>
  <c r="L146" i="77"/>
  <c r="K146" i="77"/>
  <c r="J146" i="77"/>
  <c r="I146" i="77"/>
  <c r="H146" i="77"/>
  <c r="G146" i="77"/>
  <c r="F146" i="77"/>
  <c r="L243" i="77"/>
  <c r="K243" i="77"/>
  <c r="J243" i="77"/>
  <c r="I243" i="77"/>
  <c r="H243" i="77"/>
  <c r="G243" i="77"/>
  <c r="F243" i="77"/>
  <c r="L69" i="77"/>
  <c r="K69" i="77"/>
  <c r="J69" i="77"/>
  <c r="I69" i="77"/>
  <c r="H69" i="77"/>
  <c r="G69" i="77"/>
  <c r="F69" i="77"/>
  <c r="L9" i="77"/>
  <c r="K9" i="77"/>
  <c r="J9" i="77"/>
  <c r="I9" i="77"/>
  <c r="H9" i="77"/>
  <c r="G9" i="77"/>
  <c r="F9" i="77"/>
  <c r="L232" i="77"/>
  <c r="K232" i="77"/>
  <c r="J232" i="77"/>
  <c r="I232" i="77"/>
  <c r="H232" i="77"/>
  <c r="G232" i="77"/>
  <c r="F232" i="77"/>
  <c r="L207" i="77"/>
  <c r="K207" i="77"/>
  <c r="J207" i="77"/>
  <c r="I207" i="77"/>
  <c r="H207" i="77"/>
  <c r="G207" i="77"/>
  <c r="F207" i="77"/>
  <c r="L200" i="77"/>
  <c r="K200" i="77"/>
  <c r="J200" i="77"/>
  <c r="I200" i="77"/>
  <c r="H200" i="77"/>
  <c r="G200" i="77"/>
  <c r="F200" i="77"/>
  <c r="L196" i="77"/>
  <c r="K196" i="77"/>
  <c r="J196" i="77"/>
  <c r="I196" i="77"/>
  <c r="H196" i="77"/>
  <c r="G196" i="77"/>
  <c r="F196" i="77"/>
  <c r="L106" i="77"/>
  <c r="K106" i="77"/>
  <c r="J106" i="77"/>
  <c r="I106" i="77"/>
  <c r="H106" i="77"/>
  <c r="G106" i="77"/>
  <c r="F106" i="77"/>
  <c r="L285" i="77"/>
  <c r="K285" i="77"/>
  <c r="J285" i="77"/>
  <c r="I285" i="77"/>
  <c r="H285" i="77"/>
  <c r="G285" i="77"/>
  <c r="F285" i="77"/>
  <c r="L195" i="77"/>
  <c r="K195" i="77"/>
  <c r="J195" i="77"/>
  <c r="I195" i="77"/>
  <c r="H195" i="77"/>
  <c r="G195" i="77"/>
  <c r="F195" i="77"/>
  <c r="L78" i="77"/>
  <c r="K78" i="77"/>
  <c r="J78" i="77"/>
  <c r="I78" i="77"/>
  <c r="H78" i="77"/>
  <c r="G78" i="77"/>
  <c r="F78" i="77"/>
  <c r="L300" i="77"/>
  <c r="K300" i="77"/>
  <c r="J300" i="77"/>
  <c r="I300" i="77"/>
  <c r="H300" i="77"/>
  <c r="G300" i="77"/>
  <c r="F300" i="77"/>
  <c r="L255" i="77"/>
  <c r="K255" i="77"/>
  <c r="J255" i="77"/>
  <c r="I255" i="77"/>
  <c r="H255" i="77"/>
  <c r="G255" i="77"/>
  <c r="F255" i="77"/>
  <c r="L35" i="77"/>
  <c r="K35" i="77"/>
  <c r="J35" i="77"/>
  <c r="I35" i="77"/>
  <c r="H35" i="77"/>
  <c r="G35" i="77"/>
  <c r="F35" i="77"/>
  <c r="L299" i="77"/>
  <c r="K299" i="77"/>
  <c r="J299" i="77"/>
  <c r="I299" i="77"/>
  <c r="H299" i="77"/>
  <c r="G299" i="77"/>
  <c r="F299" i="77"/>
  <c r="L181" i="77"/>
  <c r="K181" i="77"/>
  <c r="J181" i="77"/>
  <c r="I181" i="77"/>
  <c r="H181" i="77"/>
  <c r="G181" i="77"/>
  <c r="F181" i="77"/>
  <c r="L169" i="77"/>
  <c r="K169" i="77"/>
  <c r="J169" i="77"/>
  <c r="I169" i="77"/>
  <c r="H169" i="77"/>
  <c r="G169" i="77"/>
  <c r="F169" i="77"/>
  <c r="L212" i="77"/>
  <c r="K212" i="77"/>
  <c r="J212" i="77"/>
  <c r="I212" i="77"/>
  <c r="H212" i="77"/>
  <c r="G212" i="77"/>
  <c r="F212" i="77"/>
  <c r="L77" i="77"/>
  <c r="K77" i="77"/>
  <c r="J77" i="77"/>
  <c r="I77" i="77"/>
  <c r="H77" i="77"/>
  <c r="G77" i="77"/>
  <c r="F77" i="77"/>
  <c r="L284" i="77"/>
  <c r="K284" i="77"/>
  <c r="J284" i="77"/>
  <c r="I284" i="77"/>
  <c r="H284" i="77"/>
  <c r="G284" i="77"/>
  <c r="F284" i="77"/>
  <c r="L7" i="77"/>
  <c r="K7" i="77"/>
  <c r="J7" i="77"/>
  <c r="I7" i="77"/>
  <c r="H7" i="77"/>
  <c r="G7" i="77"/>
  <c r="F7" i="77"/>
  <c r="L171" i="77"/>
  <c r="K171" i="77"/>
  <c r="J171" i="77"/>
  <c r="I171" i="77"/>
  <c r="H171" i="77"/>
  <c r="G171" i="77"/>
  <c r="F171" i="77"/>
  <c r="L8" i="77"/>
  <c r="K8" i="77"/>
  <c r="J8" i="77"/>
  <c r="I8" i="77"/>
  <c r="H8" i="77"/>
  <c r="G8" i="77"/>
  <c r="F8" i="77"/>
  <c r="L193" i="77"/>
  <c r="K193" i="77"/>
  <c r="J193" i="77"/>
  <c r="I193" i="77"/>
  <c r="H193" i="77"/>
  <c r="G193" i="77"/>
  <c r="F193" i="77"/>
  <c r="L102" i="77"/>
  <c r="K102" i="77"/>
  <c r="J102" i="77"/>
  <c r="I102" i="77"/>
  <c r="H102" i="77"/>
  <c r="G102" i="77"/>
  <c r="F102" i="77"/>
  <c r="L260" i="77"/>
  <c r="K260" i="77"/>
  <c r="J260" i="77"/>
  <c r="I260" i="77"/>
  <c r="H260" i="77"/>
  <c r="G260" i="77"/>
  <c r="F260" i="77"/>
  <c r="L76" i="77"/>
  <c r="K76" i="77"/>
  <c r="J76" i="77"/>
  <c r="I76" i="77"/>
  <c r="H76" i="77"/>
  <c r="G76" i="77"/>
  <c r="F76" i="77"/>
  <c r="L189" i="77"/>
  <c r="K189" i="77"/>
  <c r="J189" i="77"/>
  <c r="I189" i="77"/>
  <c r="H189" i="77"/>
  <c r="G189" i="77"/>
  <c r="F189" i="77"/>
  <c r="L242" i="77"/>
  <c r="K242" i="77"/>
  <c r="J242" i="77"/>
  <c r="I242" i="77"/>
  <c r="H242" i="77"/>
  <c r="G242" i="77"/>
  <c r="F242" i="77"/>
  <c r="L108" i="77"/>
  <c r="K108" i="77"/>
  <c r="J108" i="77"/>
  <c r="I108" i="77"/>
  <c r="H108" i="77"/>
  <c r="G108" i="77"/>
  <c r="F108" i="77"/>
  <c r="L210" i="77"/>
  <c r="K210" i="77"/>
  <c r="J210" i="77"/>
  <c r="I210" i="77"/>
  <c r="H210" i="77"/>
  <c r="G210" i="77"/>
  <c r="F210" i="77"/>
  <c r="L159" i="77"/>
  <c r="K159" i="77"/>
  <c r="J159" i="77"/>
  <c r="I159" i="77"/>
  <c r="H159" i="77"/>
  <c r="G159" i="77"/>
  <c r="F159" i="77"/>
  <c r="L154" i="77"/>
  <c r="K154" i="77"/>
  <c r="J154" i="77"/>
  <c r="I154" i="77"/>
  <c r="H154" i="77"/>
  <c r="G154" i="77"/>
  <c r="F154" i="77"/>
  <c r="L160" i="77"/>
  <c r="K160" i="77"/>
  <c r="J160" i="77"/>
  <c r="I160" i="77"/>
  <c r="H160" i="77"/>
  <c r="G160" i="77"/>
  <c r="F160" i="77"/>
  <c r="L161" i="77"/>
  <c r="K161" i="77"/>
  <c r="J161" i="77"/>
  <c r="I161" i="77"/>
  <c r="H161" i="77"/>
  <c r="G161" i="77"/>
  <c r="F161" i="77"/>
  <c r="L6" i="77"/>
  <c r="K6" i="77"/>
  <c r="J6" i="77"/>
  <c r="I6" i="77"/>
  <c r="H6" i="77"/>
  <c r="G6" i="77"/>
  <c r="F6" i="77"/>
  <c r="L211" i="77"/>
  <c r="K211" i="77"/>
  <c r="J211" i="77"/>
  <c r="I211" i="77"/>
  <c r="H211" i="77"/>
  <c r="G211" i="77"/>
  <c r="F211" i="77"/>
  <c r="L124" i="77"/>
  <c r="K124" i="77"/>
  <c r="J124" i="77"/>
  <c r="I124" i="77"/>
  <c r="H124" i="77"/>
  <c r="G124" i="77"/>
  <c r="F124" i="77"/>
  <c r="L118" i="77"/>
  <c r="K118" i="77"/>
  <c r="J118" i="77"/>
  <c r="I118" i="77"/>
  <c r="H118" i="77"/>
  <c r="G118" i="77"/>
  <c r="F118" i="77"/>
  <c r="L199" i="77"/>
  <c r="K199" i="77"/>
  <c r="J199" i="77"/>
  <c r="I199" i="77"/>
  <c r="H199" i="77"/>
  <c r="G199" i="77"/>
  <c r="F199" i="77"/>
  <c r="L101" i="77"/>
  <c r="K101" i="77"/>
  <c r="J101" i="77"/>
  <c r="I101" i="77"/>
  <c r="H101" i="77"/>
  <c r="G101" i="77"/>
  <c r="F101" i="77"/>
  <c r="L117" i="77"/>
  <c r="K117" i="77"/>
  <c r="J117" i="77"/>
  <c r="I117" i="77"/>
  <c r="H117" i="77"/>
  <c r="G117" i="77"/>
  <c r="F117" i="77"/>
  <c r="L136" i="77"/>
  <c r="K136" i="77"/>
  <c r="J136" i="77"/>
  <c r="I136" i="77"/>
  <c r="H136" i="77"/>
  <c r="G136" i="77"/>
  <c r="F136" i="77"/>
  <c r="L206" i="77"/>
  <c r="K206" i="77"/>
  <c r="J206" i="77"/>
  <c r="I206" i="77"/>
  <c r="H206" i="77"/>
  <c r="G206" i="77"/>
  <c r="F206" i="77"/>
  <c r="L293" i="77"/>
  <c r="K293" i="77"/>
  <c r="J293" i="77"/>
  <c r="I293" i="77"/>
  <c r="H293" i="77"/>
  <c r="G293" i="77"/>
  <c r="F293" i="77"/>
  <c r="L219" i="77"/>
  <c r="K219" i="77"/>
  <c r="J219" i="77"/>
  <c r="I219" i="77"/>
  <c r="H219" i="77"/>
  <c r="G219" i="77"/>
  <c r="F219" i="77"/>
  <c r="L153" i="77"/>
  <c r="K153" i="77"/>
  <c r="J153" i="77"/>
  <c r="I153" i="77"/>
  <c r="H153" i="77"/>
  <c r="G153" i="77"/>
  <c r="F153" i="77"/>
  <c r="L116" i="77"/>
  <c r="K116" i="77"/>
  <c r="J116" i="77"/>
  <c r="I116" i="77"/>
  <c r="H116" i="77"/>
  <c r="G116" i="77"/>
  <c r="F116" i="77"/>
  <c r="L95" i="77"/>
  <c r="K95" i="77"/>
  <c r="J95" i="77"/>
  <c r="I95" i="77"/>
  <c r="H95" i="77"/>
  <c r="G95" i="77"/>
  <c r="F95" i="77"/>
  <c r="L192" i="77"/>
  <c r="K192" i="77"/>
  <c r="J192" i="77"/>
  <c r="I192" i="77"/>
  <c r="H192" i="77"/>
  <c r="G192" i="77"/>
  <c r="F192" i="77"/>
  <c r="L209" i="77"/>
  <c r="K209" i="77"/>
  <c r="J209" i="77"/>
  <c r="I209" i="77"/>
  <c r="H209" i="77"/>
  <c r="G209" i="77"/>
  <c r="F209" i="77"/>
  <c r="L231" i="77"/>
  <c r="K231" i="77"/>
  <c r="J231" i="77"/>
  <c r="I231" i="77"/>
  <c r="H231" i="77"/>
  <c r="G231" i="77"/>
  <c r="F231" i="77"/>
  <c r="L38" i="77"/>
  <c r="K38" i="77"/>
  <c r="J38" i="77"/>
  <c r="I38" i="77"/>
  <c r="H38" i="77"/>
  <c r="G38" i="77"/>
  <c r="F38" i="77"/>
  <c r="L283" i="77"/>
  <c r="K283" i="77"/>
  <c r="J283" i="77"/>
  <c r="I283" i="77"/>
  <c r="H283" i="77"/>
  <c r="G283" i="77"/>
  <c r="F283" i="77"/>
  <c r="L51" i="77"/>
  <c r="K51" i="77"/>
  <c r="J51" i="77"/>
  <c r="I51" i="77"/>
  <c r="H51" i="77"/>
  <c r="G51" i="77"/>
  <c r="F51" i="77"/>
  <c r="L145" i="77"/>
  <c r="K145" i="77"/>
  <c r="J145" i="77"/>
  <c r="I145" i="77"/>
  <c r="H145" i="77"/>
  <c r="G145" i="77"/>
  <c r="F145" i="77"/>
  <c r="L67" i="77"/>
  <c r="K67" i="77"/>
  <c r="J67" i="77"/>
  <c r="I67" i="77"/>
  <c r="H67" i="77"/>
  <c r="G67" i="77"/>
  <c r="F67" i="77"/>
  <c r="L298" i="77"/>
  <c r="K298" i="77"/>
  <c r="J298" i="77"/>
  <c r="I298" i="77"/>
  <c r="H298" i="77"/>
  <c r="G298" i="77"/>
  <c r="F298" i="77"/>
  <c r="L52" i="77"/>
  <c r="K52" i="77"/>
  <c r="J52" i="77"/>
  <c r="I52" i="77"/>
  <c r="H52" i="77"/>
  <c r="G52" i="77"/>
  <c r="F52" i="77"/>
  <c r="L29" i="77"/>
  <c r="K29" i="77"/>
  <c r="J29" i="77"/>
  <c r="I29" i="77"/>
  <c r="H29" i="77"/>
  <c r="G29" i="77"/>
  <c r="F29" i="77"/>
  <c r="L68" i="77"/>
  <c r="K68" i="77"/>
  <c r="J68" i="77"/>
  <c r="I68" i="77"/>
  <c r="H68" i="77"/>
  <c r="G68" i="77"/>
  <c r="F68" i="77"/>
  <c r="L71" i="77"/>
  <c r="K71" i="77"/>
  <c r="J71" i="77"/>
  <c r="I71" i="77"/>
  <c r="H71" i="77"/>
  <c r="G71" i="77"/>
  <c r="F71" i="77"/>
  <c r="L271" i="77"/>
  <c r="K271" i="77"/>
  <c r="J271" i="77"/>
  <c r="I271" i="77"/>
  <c r="H271" i="77"/>
  <c r="G271" i="77"/>
  <c r="F271" i="77"/>
  <c r="L94" i="77"/>
  <c r="K94" i="77"/>
  <c r="J94" i="77"/>
  <c r="I94" i="77"/>
  <c r="H94" i="77"/>
  <c r="G94" i="77"/>
  <c r="F94" i="77"/>
  <c r="L115" i="77"/>
  <c r="K115" i="77"/>
  <c r="J115" i="77"/>
  <c r="I115" i="77"/>
  <c r="H115" i="77"/>
  <c r="G115" i="77"/>
  <c r="F115" i="77"/>
  <c r="L122" i="77"/>
  <c r="K122" i="77"/>
  <c r="J122" i="77"/>
  <c r="I122" i="77"/>
  <c r="H122" i="77"/>
  <c r="G122" i="77"/>
  <c r="F122" i="77"/>
  <c r="L121" i="77"/>
  <c r="K121" i="77"/>
  <c r="J121" i="77"/>
  <c r="I121" i="77"/>
  <c r="H121" i="77"/>
  <c r="G121" i="77"/>
  <c r="F121" i="77"/>
  <c r="L292" i="77"/>
  <c r="K292" i="77"/>
  <c r="J292" i="77"/>
  <c r="I292" i="77"/>
  <c r="H292" i="77"/>
  <c r="G292" i="77"/>
  <c r="F292" i="77"/>
  <c r="L66" i="77"/>
  <c r="K66" i="77"/>
  <c r="J66" i="77"/>
  <c r="I66" i="77"/>
  <c r="H66" i="77"/>
  <c r="G66" i="77"/>
  <c r="F66" i="77"/>
  <c r="L135" i="77"/>
  <c r="K135" i="77"/>
  <c r="J135" i="77"/>
  <c r="I135" i="77"/>
  <c r="H135" i="77"/>
  <c r="G135" i="77"/>
  <c r="F135" i="77"/>
  <c r="L191" i="77"/>
  <c r="K191" i="77"/>
  <c r="J191" i="77"/>
  <c r="I191" i="77"/>
  <c r="H191" i="77"/>
  <c r="G191" i="77"/>
  <c r="F191" i="77"/>
  <c r="L254" i="77"/>
  <c r="K254" i="77"/>
  <c r="J254" i="77"/>
  <c r="I254" i="77"/>
  <c r="H254" i="77"/>
  <c r="G254" i="77"/>
  <c r="F254" i="77"/>
  <c r="L158" i="77"/>
  <c r="K158" i="77"/>
  <c r="J158" i="77"/>
  <c r="I158" i="77"/>
  <c r="H158" i="77"/>
  <c r="G158" i="77"/>
  <c r="F158" i="77"/>
  <c r="L291" i="77"/>
  <c r="K291" i="77"/>
  <c r="J291" i="77"/>
  <c r="I291" i="77"/>
  <c r="H291" i="77"/>
  <c r="G291" i="77"/>
  <c r="F291" i="77"/>
  <c r="L100" i="77"/>
  <c r="K100" i="77"/>
  <c r="J100" i="77"/>
  <c r="I100" i="77"/>
  <c r="H100" i="77"/>
  <c r="G100" i="77"/>
  <c r="F100" i="77"/>
  <c r="L105" i="77"/>
  <c r="K105" i="77"/>
  <c r="J105" i="77"/>
  <c r="I105" i="77"/>
  <c r="H105" i="77"/>
  <c r="G105" i="77"/>
  <c r="F105" i="77"/>
  <c r="L28" i="77"/>
  <c r="K28" i="77"/>
  <c r="J28" i="77"/>
  <c r="I28" i="77"/>
  <c r="H28" i="77"/>
  <c r="G28" i="77"/>
  <c r="F28" i="77"/>
  <c r="L290" i="77"/>
  <c r="K290" i="77"/>
  <c r="J290" i="77"/>
  <c r="I290" i="77"/>
  <c r="H290" i="77"/>
  <c r="G290" i="77"/>
  <c r="F290" i="77"/>
  <c r="L180" i="77"/>
  <c r="K180" i="77"/>
  <c r="J180" i="77"/>
  <c r="I180" i="77"/>
  <c r="H180" i="77"/>
  <c r="G180" i="77"/>
  <c r="F180" i="77"/>
  <c r="L123" i="77"/>
  <c r="K123" i="77"/>
  <c r="J123" i="77"/>
  <c r="I123" i="77"/>
  <c r="H123" i="77"/>
  <c r="G123" i="77"/>
  <c r="F123" i="77"/>
  <c r="L179" i="77"/>
  <c r="K179" i="77"/>
  <c r="J179" i="77"/>
  <c r="I179" i="77"/>
  <c r="H179" i="77"/>
  <c r="G179" i="77"/>
  <c r="F179" i="77"/>
  <c r="L230" i="77"/>
  <c r="K230" i="77"/>
  <c r="J230" i="77"/>
  <c r="I230" i="77"/>
  <c r="H230" i="77"/>
  <c r="G230" i="77"/>
  <c r="F230" i="77"/>
  <c r="L114" i="77"/>
  <c r="K114" i="77"/>
  <c r="J114" i="77"/>
  <c r="I114" i="77"/>
  <c r="H114" i="77"/>
  <c r="G114" i="77"/>
  <c r="F114" i="77"/>
  <c r="L89" i="77"/>
  <c r="K89" i="77"/>
  <c r="J89" i="77"/>
  <c r="I89" i="77"/>
  <c r="H89" i="77"/>
  <c r="G89" i="77"/>
  <c r="F89" i="77"/>
  <c r="L5" i="77"/>
  <c r="K5" i="77"/>
  <c r="J5" i="77"/>
  <c r="I5" i="77"/>
  <c r="H5" i="77"/>
  <c r="G5" i="77"/>
  <c r="F5" i="77"/>
  <c r="L289" i="77"/>
  <c r="K289" i="77"/>
  <c r="J289" i="77"/>
  <c r="I289" i="77"/>
  <c r="H289" i="77"/>
  <c r="G289" i="77"/>
  <c r="F289" i="77"/>
  <c r="L241" i="77"/>
  <c r="K241" i="77"/>
  <c r="J241" i="77"/>
  <c r="I241" i="77"/>
  <c r="H241" i="77"/>
  <c r="G241" i="77"/>
  <c r="F241" i="77"/>
  <c r="L229" i="77"/>
  <c r="K229" i="77"/>
  <c r="J229" i="77"/>
  <c r="I229" i="77"/>
  <c r="H229" i="77"/>
  <c r="G229" i="77"/>
  <c r="F229" i="77"/>
  <c r="L24" i="77"/>
  <c r="K24" i="77"/>
  <c r="J24" i="77"/>
  <c r="I24" i="77"/>
  <c r="H24" i="77"/>
  <c r="G24" i="77"/>
  <c r="F24" i="77"/>
  <c r="L167" i="77"/>
  <c r="K167" i="77"/>
  <c r="J167" i="77"/>
  <c r="I167" i="77"/>
  <c r="H167" i="77"/>
  <c r="G167" i="77"/>
  <c r="F167" i="77"/>
  <c r="L144" i="77"/>
  <c r="K144" i="77"/>
  <c r="J144" i="77"/>
  <c r="I144" i="77"/>
  <c r="H144" i="77"/>
  <c r="G144" i="77"/>
  <c r="F144" i="77"/>
  <c r="L134" i="77"/>
  <c r="K134" i="77"/>
  <c r="J134" i="77"/>
  <c r="I134" i="77"/>
  <c r="H134" i="77"/>
  <c r="G134" i="77"/>
  <c r="F134" i="77"/>
  <c r="L175" i="77"/>
  <c r="K175" i="77"/>
  <c r="J175" i="77"/>
  <c r="I175" i="77"/>
  <c r="H175" i="77"/>
  <c r="G175" i="77"/>
  <c r="F175" i="77"/>
  <c r="L168" i="77"/>
  <c r="K168" i="77"/>
  <c r="J168" i="77"/>
  <c r="I168" i="77"/>
  <c r="H168" i="77"/>
  <c r="G168" i="77"/>
  <c r="F168" i="77"/>
  <c r="L259" i="77"/>
  <c r="K259" i="77"/>
  <c r="J259" i="77"/>
  <c r="I259" i="77"/>
  <c r="H259" i="77"/>
  <c r="G259" i="77"/>
  <c r="F259" i="77"/>
  <c r="L280" i="77"/>
  <c r="K280" i="77"/>
  <c r="J280" i="77"/>
  <c r="I280" i="77"/>
  <c r="H280" i="77"/>
  <c r="G280" i="77"/>
  <c r="F280" i="77"/>
  <c r="L240" i="77"/>
  <c r="K240" i="77"/>
  <c r="J240" i="77"/>
  <c r="I240" i="77"/>
  <c r="H240" i="77"/>
  <c r="G240" i="77"/>
  <c r="F240" i="77"/>
  <c r="L157" i="77"/>
  <c r="K157" i="77"/>
  <c r="J157" i="77"/>
  <c r="I157" i="77"/>
  <c r="H157" i="77"/>
  <c r="G157" i="77"/>
  <c r="F157" i="77"/>
  <c r="L228" i="77"/>
  <c r="K228" i="77"/>
  <c r="J228" i="77"/>
  <c r="I228" i="77"/>
  <c r="H228" i="77"/>
  <c r="G228" i="77"/>
  <c r="F228" i="77"/>
  <c r="L194" i="77"/>
  <c r="K194" i="77"/>
  <c r="J194" i="77"/>
  <c r="I194" i="77"/>
  <c r="H194" i="77"/>
  <c r="G194" i="77"/>
  <c r="F194" i="77"/>
  <c r="L270" i="77"/>
  <c r="K270" i="77"/>
  <c r="J270" i="77"/>
  <c r="I270" i="77"/>
  <c r="H270" i="77"/>
  <c r="G270" i="77"/>
  <c r="F270" i="77"/>
  <c r="L190" i="77"/>
  <c r="K190" i="77"/>
  <c r="J190" i="77"/>
  <c r="I190" i="77"/>
  <c r="H190" i="77"/>
  <c r="G190" i="77"/>
  <c r="F190" i="77"/>
  <c r="L279" i="77"/>
  <c r="K279" i="77"/>
  <c r="J279" i="77"/>
  <c r="I279" i="77"/>
  <c r="H279" i="77"/>
  <c r="G279" i="77"/>
  <c r="F279" i="77"/>
  <c r="L288" i="77"/>
  <c r="K288" i="77"/>
  <c r="J288" i="77"/>
  <c r="I288" i="77"/>
  <c r="H288" i="77"/>
  <c r="G288" i="77"/>
  <c r="F288" i="77"/>
  <c r="L133" i="77"/>
  <c r="K133" i="77"/>
  <c r="J133" i="77"/>
  <c r="I133" i="77"/>
  <c r="H133" i="77"/>
  <c r="G133" i="77"/>
  <c r="F133" i="77"/>
  <c r="L155" i="77"/>
  <c r="K155" i="77"/>
  <c r="J155" i="77"/>
  <c r="I155" i="77"/>
  <c r="H155" i="77"/>
  <c r="G155" i="77"/>
  <c r="F155" i="77"/>
  <c r="L268" i="77"/>
  <c r="K268" i="77"/>
  <c r="J268" i="77"/>
  <c r="I268" i="77"/>
  <c r="H268" i="77"/>
  <c r="G268" i="77"/>
  <c r="F268" i="77"/>
  <c r="L269" i="77"/>
  <c r="K269" i="77"/>
  <c r="J269" i="77"/>
  <c r="I269" i="77"/>
  <c r="H269" i="77"/>
  <c r="G269" i="77"/>
  <c r="F269" i="77"/>
  <c r="L99" i="77"/>
  <c r="K99" i="77"/>
  <c r="J99" i="77"/>
  <c r="I99" i="77"/>
  <c r="H99" i="77"/>
  <c r="G99" i="77"/>
  <c r="F99" i="77"/>
  <c r="L178" i="77"/>
  <c r="K178" i="77"/>
  <c r="J178" i="77"/>
  <c r="I178" i="77"/>
  <c r="H178" i="77"/>
  <c r="G178" i="77"/>
  <c r="F178" i="77"/>
  <c r="L4" i="77"/>
  <c r="K4" i="77"/>
  <c r="J4" i="77"/>
  <c r="I4" i="77"/>
  <c r="H4" i="77"/>
  <c r="G4" i="77"/>
  <c r="F4" i="77"/>
  <c r="L166" i="77"/>
  <c r="K166" i="77"/>
  <c r="J166" i="77"/>
  <c r="I166" i="77"/>
  <c r="H166" i="77"/>
  <c r="G166" i="77"/>
  <c r="F166" i="77"/>
  <c r="L23" i="77"/>
  <c r="K23" i="77"/>
  <c r="J23" i="77"/>
  <c r="I23" i="77"/>
  <c r="H23" i="77"/>
  <c r="G23" i="77"/>
  <c r="F23" i="77"/>
  <c r="L88" i="77"/>
  <c r="K88" i="77"/>
  <c r="J88" i="77"/>
  <c r="I88" i="77"/>
  <c r="H88" i="77"/>
  <c r="G88" i="77"/>
  <c r="F88" i="77"/>
  <c r="L227" i="77"/>
  <c r="K227" i="77"/>
  <c r="J227" i="77"/>
  <c r="I227" i="77"/>
  <c r="H227" i="77"/>
  <c r="G227" i="77"/>
  <c r="F227" i="77"/>
  <c r="L87" i="77"/>
  <c r="K87" i="77"/>
  <c r="J87" i="77"/>
  <c r="I87" i="77"/>
  <c r="H87" i="77"/>
  <c r="G87" i="77"/>
  <c r="F87" i="77"/>
  <c r="L111" i="77"/>
  <c r="K111" i="77"/>
  <c r="J111" i="77"/>
  <c r="I111" i="77"/>
  <c r="H111" i="77"/>
  <c r="G111" i="77"/>
  <c r="F111" i="77"/>
  <c r="L278" i="77"/>
  <c r="K278" i="77"/>
  <c r="J278" i="77"/>
  <c r="I278" i="77"/>
  <c r="H278" i="77"/>
  <c r="G278" i="77"/>
  <c r="F278" i="77"/>
  <c r="L224" i="77"/>
  <c r="K224" i="77"/>
  <c r="J224" i="77"/>
  <c r="I224" i="77"/>
  <c r="H224" i="77"/>
  <c r="G224" i="77"/>
  <c r="F224" i="77"/>
  <c r="L165" i="77"/>
  <c r="K165" i="77"/>
  <c r="J165" i="77"/>
  <c r="I165" i="77"/>
  <c r="H165" i="77"/>
  <c r="G165" i="77"/>
  <c r="F165" i="77"/>
  <c r="L287" i="77"/>
  <c r="K287" i="77"/>
  <c r="J287" i="77"/>
  <c r="I287" i="77"/>
  <c r="H287" i="77"/>
  <c r="G287" i="77"/>
  <c r="F287" i="77"/>
  <c r="L174" i="77"/>
  <c r="K174" i="77"/>
  <c r="J174" i="77"/>
  <c r="I174" i="77"/>
  <c r="H174" i="77"/>
  <c r="G174" i="77"/>
  <c r="F174" i="77"/>
  <c r="L131" i="77"/>
  <c r="K131" i="77"/>
  <c r="J131" i="77"/>
  <c r="I131" i="77"/>
  <c r="H131" i="77"/>
  <c r="G131" i="77"/>
  <c r="F131" i="77"/>
  <c r="L132" i="77"/>
  <c r="K132" i="77"/>
  <c r="J132" i="77"/>
  <c r="I132" i="77"/>
  <c r="H132" i="77"/>
  <c r="G132" i="77"/>
  <c r="F132" i="77"/>
  <c r="L276" i="77"/>
  <c r="K276" i="77"/>
  <c r="J276" i="77"/>
  <c r="I276" i="77"/>
  <c r="H276" i="77"/>
  <c r="G276" i="77"/>
  <c r="F276" i="77"/>
  <c r="L152" i="77"/>
  <c r="K152" i="77"/>
  <c r="J152" i="77"/>
  <c r="I152" i="77"/>
  <c r="H152" i="77"/>
  <c r="G152" i="77"/>
  <c r="F152" i="77"/>
  <c r="L120" i="77"/>
  <c r="K120" i="77"/>
  <c r="J120" i="77"/>
  <c r="I120" i="77"/>
  <c r="H120" i="77"/>
  <c r="G120" i="77"/>
  <c r="F120" i="77"/>
  <c r="L217" i="77"/>
  <c r="K217" i="77"/>
  <c r="J217" i="77"/>
  <c r="I217" i="77"/>
  <c r="H217" i="77"/>
  <c r="G217" i="77"/>
  <c r="F217" i="77"/>
  <c r="L86" i="77"/>
  <c r="K86" i="77"/>
  <c r="J86" i="77"/>
  <c r="I86" i="77"/>
  <c r="H86" i="77"/>
  <c r="G86" i="77"/>
  <c r="F86" i="77"/>
  <c r="L42" i="77"/>
  <c r="K42" i="77"/>
  <c r="J42" i="77"/>
  <c r="I42" i="77"/>
  <c r="H42" i="77"/>
  <c r="G42" i="77"/>
  <c r="F42" i="77"/>
  <c r="L218" i="77"/>
  <c r="K218" i="77"/>
  <c r="J218" i="77"/>
  <c r="I218" i="77"/>
  <c r="H218" i="77"/>
  <c r="G218" i="77"/>
  <c r="F218" i="77"/>
  <c r="L277" i="77"/>
  <c r="K277" i="77"/>
  <c r="J277" i="77"/>
  <c r="I277" i="77"/>
  <c r="H277" i="77"/>
  <c r="G277" i="77"/>
  <c r="F277" i="77"/>
  <c r="L267" i="77"/>
  <c r="K267" i="77"/>
  <c r="J267" i="77"/>
  <c r="I267" i="77"/>
  <c r="H267" i="77"/>
  <c r="G267" i="77"/>
  <c r="F267" i="77"/>
  <c r="L141" i="77"/>
  <c r="K141" i="77"/>
  <c r="J141" i="77"/>
  <c r="I141" i="77"/>
  <c r="H141" i="77"/>
  <c r="G141" i="77"/>
  <c r="F141" i="77"/>
  <c r="L98" i="77"/>
  <c r="K98" i="77"/>
  <c r="J98" i="77"/>
  <c r="I98" i="77"/>
  <c r="H98" i="77"/>
  <c r="G98" i="77"/>
  <c r="F98" i="77"/>
  <c r="L205" i="77"/>
  <c r="K205" i="77"/>
  <c r="J205" i="77"/>
  <c r="I205" i="77"/>
  <c r="H205" i="77"/>
  <c r="G205" i="77"/>
  <c r="F205" i="77"/>
  <c r="L142" i="77"/>
  <c r="K142" i="77"/>
  <c r="J142" i="77"/>
  <c r="I142" i="77"/>
  <c r="H142" i="77"/>
  <c r="G142" i="77"/>
  <c r="F142" i="77"/>
  <c r="L143" i="77"/>
  <c r="K143" i="77"/>
  <c r="J143" i="77"/>
  <c r="I143" i="77"/>
  <c r="H143" i="77"/>
  <c r="G143" i="77"/>
  <c r="F143" i="77"/>
  <c r="L204" i="77"/>
  <c r="K204" i="77"/>
  <c r="J204" i="77"/>
  <c r="I204" i="77"/>
  <c r="H204" i="77"/>
  <c r="G204" i="77"/>
  <c r="F204" i="77"/>
  <c r="L208" i="77"/>
  <c r="K208" i="77"/>
  <c r="J208" i="77"/>
  <c r="I208" i="77"/>
  <c r="H208" i="77"/>
  <c r="G208" i="77"/>
  <c r="F208" i="77"/>
  <c r="L75" i="77"/>
  <c r="K75" i="77"/>
  <c r="J75" i="77"/>
  <c r="I75" i="77"/>
  <c r="H75" i="77"/>
  <c r="G75" i="77"/>
  <c r="F75" i="77"/>
  <c r="L177" i="77"/>
  <c r="K177" i="77"/>
  <c r="J177" i="77"/>
  <c r="I177" i="77"/>
  <c r="H177" i="77"/>
  <c r="G177" i="77"/>
  <c r="F177" i="77"/>
  <c r="L27" i="77"/>
  <c r="K27" i="77"/>
  <c r="J27" i="77"/>
  <c r="I27" i="77"/>
  <c r="H27" i="77"/>
  <c r="G27" i="77"/>
  <c r="F27" i="77"/>
  <c r="L266" i="77"/>
  <c r="K266" i="77"/>
  <c r="J266" i="77"/>
  <c r="I266" i="77"/>
  <c r="H266" i="77"/>
  <c r="G266" i="77"/>
  <c r="F266" i="77"/>
  <c r="L3" i="77"/>
  <c r="K3" i="77"/>
  <c r="J3" i="77"/>
  <c r="I3" i="77"/>
  <c r="H3" i="77"/>
  <c r="G3" i="77"/>
  <c r="F3" i="77"/>
  <c r="L110" i="77"/>
  <c r="K110" i="77"/>
  <c r="J110" i="77"/>
  <c r="I110" i="77"/>
  <c r="H110" i="77"/>
  <c r="G110" i="77"/>
  <c r="F110" i="77"/>
  <c r="L140" i="77"/>
  <c r="K140" i="77"/>
  <c r="J140" i="77"/>
  <c r="I140" i="77"/>
  <c r="H140" i="77"/>
  <c r="G140" i="77"/>
  <c r="F140" i="77"/>
  <c r="P3" i="77"/>
  <c r="P8" i="77" l="1"/>
  <c r="P5" i="77"/>
  <c r="P6" i="77"/>
  <c r="P7" i="77"/>
  <c r="P4" i="77"/>
</calcChain>
</file>

<file path=xl/sharedStrings.xml><?xml version="1.0" encoding="utf-8"?>
<sst xmlns="http://schemas.openxmlformats.org/spreadsheetml/2006/main" count="3296" uniqueCount="1117">
  <si>
    <t>Name</t>
  </si>
  <si>
    <t>Council Name</t>
  </si>
  <si>
    <t>City/Town</t>
  </si>
  <si>
    <t>Diocese</t>
  </si>
  <si>
    <t>District</t>
  </si>
  <si>
    <t>District Deputy</t>
  </si>
  <si>
    <t>Chapter or Federation</t>
  </si>
  <si>
    <t>Holy Family</t>
  </si>
  <si>
    <t>Mr Peter Fama</t>
  </si>
  <si>
    <t>Mr Jason Carlamere</t>
  </si>
  <si>
    <t>Our Lady of Victories</t>
  </si>
  <si>
    <t>Trenton</t>
  </si>
  <si>
    <t>Mr Patrick Terborg</t>
  </si>
  <si>
    <t>Chris Mount</t>
  </si>
  <si>
    <t>St. Catherine of Bologna</t>
  </si>
  <si>
    <t>Member #</t>
  </si>
  <si>
    <t>City</t>
  </si>
  <si>
    <t>Date Assigned</t>
  </si>
  <si>
    <t>Assigned Council #</t>
  </si>
  <si>
    <t>West Orange</t>
  </si>
  <si>
    <t>Somerset</t>
  </si>
  <si>
    <t>Toms River</t>
  </si>
  <si>
    <t>Warren</t>
  </si>
  <si>
    <t>Old Bridge</t>
  </si>
  <si>
    <t>Ringwood</t>
  </si>
  <si>
    <t>Mount Laurel</t>
  </si>
  <si>
    <t>Aberdeen</t>
  </si>
  <si>
    <t>Tabernacle</t>
  </si>
  <si>
    <t>Brick</t>
  </si>
  <si>
    <t>Marlton</t>
  </si>
  <si>
    <t>Passaic</t>
  </si>
  <si>
    <t>Bellmawr</t>
  </si>
  <si>
    <t>Hightstown</t>
  </si>
  <si>
    <t>Hoboken</t>
  </si>
  <si>
    <t>Wyckoff</t>
  </si>
  <si>
    <t>Mr George Creel</t>
  </si>
  <si>
    <t>Williamstown</t>
  </si>
  <si>
    <t>Middletown</t>
  </si>
  <si>
    <t>Oak Ridge</t>
  </si>
  <si>
    <t>Medford</t>
  </si>
  <si>
    <t>Elizabeth</t>
  </si>
  <si>
    <t>Mays Landing</t>
  </si>
  <si>
    <t>Kinnelon</t>
  </si>
  <si>
    <t>Springfield</t>
  </si>
  <si>
    <t>Maple Shade</t>
  </si>
  <si>
    <t>Sicklerville</t>
  </si>
  <si>
    <t>Whitehouse Station</t>
  </si>
  <si>
    <t>Newark</t>
  </si>
  <si>
    <t>Totowa</t>
  </si>
  <si>
    <t>Garfield</t>
  </si>
  <si>
    <t>Lake Hopatcong</t>
  </si>
  <si>
    <t>Turnersville</t>
  </si>
  <si>
    <t>Milltown</t>
  </si>
  <si>
    <t>Franklinville</t>
  </si>
  <si>
    <t>Martinsville</t>
  </si>
  <si>
    <t>Summit</t>
  </si>
  <si>
    <t>Madison</t>
  </si>
  <si>
    <t>Haddonfield</t>
  </si>
  <si>
    <t>Perth Amboy</t>
  </si>
  <si>
    <t>Manasquan</t>
  </si>
  <si>
    <t>Sewell</t>
  </si>
  <si>
    <t>Florham Park</t>
  </si>
  <si>
    <t>Montville</t>
  </si>
  <si>
    <t>Jamesburg</t>
  </si>
  <si>
    <t>Mullica Hill</t>
  </si>
  <si>
    <t>Bridgeton</t>
  </si>
  <si>
    <t>North Arlington</t>
  </si>
  <si>
    <t>Maywood</t>
  </si>
  <si>
    <t>Plainsboro</t>
  </si>
  <si>
    <t>Forked River</t>
  </si>
  <si>
    <t>Clayton</t>
  </si>
  <si>
    <t>Keyport</t>
  </si>
  <si>
    <t>Freehold</t>
  </si>
  <si>
    <t>Bayonne</t>
  </si>
  <si>
    <t>Long Valley</t>
  </si>
  <si>
    <t>Ridgewood</t>
  </si>
  <si>
    <t>Chatham</t>
  </si>
  <si>
    <t>Mahwah</t>
  </si>
  <si>
    <t>Union</t>
  </si>
  <si>
    <t>Hammonton</t>
  </si>
  <si>
    <t>Hackettstown</t>
  </si>
  <si>
    <t>Morris Plains</t>
  </si>
  <si>
    <t>Millville</t>
  </si>
  <si>
    <t>Camden</t>
  </si>
  <si>
    <t>Paramus</t>
  </si>
  <si>
    <t>Hopewell</t>
  </si>
  <si>
    <t>Scotch Plains</t>
  </si>
  <si>
    <t>Fanwood</t>
  </si>
  <si>
    <t>Waterford</t>
  </si>
  <si>
    <t>Dumont</t>
  </si>
  <si>
    <t>Morristown</t>
  </si>
  <si>
    <t>Runnemede</t>
  </si>
  <si>
    <t>Sparta</t>
  </si>
  <si>
    <t>North Bergen</t>
  </si>
  <si>
    <t>Leonia</t>
  </si>
  <si>
    <t>Monroe</t>
  </si>
  <si>
    <t>Bloomfield</t>
  </si>
  <si>
    <t>Bayville</t>
  </si>
  <si>
    <t>Wall Township</t>
  </si>
  <si>
    <t>Jackson</t>
  </si>
  <si>
    <t>Ramsey</t>
  </si>
  <si>
    <t>Linden</t>
  </si>
  <si>
    <t>Galloway</t>
  </si>
  <si>
    <t>Fords</t>
  </si>
  <si>
    <t>Princeton</t>
  </si>
  <si>
    <t>East Hanover</t>
  </si>
  <si>
    <t>Plainfield</t>
  </si>
  <si>
    <t>Clifton</t>
  </si>
  <si>
    <t>Lincoln Park</t>
  </si>
  <si>
    <t>Woodbury</t>
  </si>
  <si>
    <t>Berlin</t>
  </si>
  <si>
    <t>Wallington</t>
  </si>
  <si>
    <t>Pennsauken</t>
  </si>
  <si>
    <t>Randolph</t>
  </si>
  <si>
    <t>Bordentown</t>
  </si>
  <si>
    <t>South Amboy</t>
  </si>
  <si>
    <t>Flanders</t>
  </si>
  <si>
    <t>Maplewood</t>
  </si>
  <si>
    <t>Chatham Twp</t>
  </si>
  <si>
    <t>Kearny</t>
  </si>
  <si>
    <t>Sayreville</t>
  </si>
  <si>
    <t>Flemington</t>
  </si>
  <si>
    <t>Kenilworth</t>
  </si>
  <si>
    <t>Carteret</t>
  </si>
  <si>
    <t>Edison</t>
  </si>
  <si>
    <t>Cream Ridge</t>
  </si>
  <si>
    <t>Cinnaminson</t>
  </si>
  <si>
    <t>Fair Lawn</t>
  </si>
  <si>
    <t>Hillsborough</t>
  </si>
  <si>
    <t>Oakland</t>
  </si>
  <si>
    <t>Old Tappan</t>
  </si>
  <si>
    <t>Whiting</t>
  </si>
  <si>
    <t>Point Pleasant Boro</t>
  </si>
  <si>
    <t>New Egypt</t>
  </si>
  <si>
    <t>Somerville</t>
  </si>
  <si>
    <t>Mr Andrew Murino</t>
  </si>
  <si>
    <t>Mr Dan Luketich</t>
  </si>
  <si>
    <t>Fort Lee</t>
  </si>
  <si>
    <t>Egg Harbor Township</t>
  </si>
  <si>
    <t>Iselin</t>
  </si>
  <si>
    <t>Council #</t>
  </si>
  <si>
    <t>Immaculate Conception</t>
  </si>
  <si>
    <t>Jersey City</t>
  </si>
  <si>
    <t>Anthony Forino</t>
  </si>
  <si>
    <t>Hudson County Federation</t>
  </si>
  <si>
    <t>Unassigned</t>
  </si>
  <si>
    <t>Newark †</t>
  </si>
  <si>
    <t>Immaculate Heart of Mary</t>
  </si>
  <si>
    <t>Michael P. Willemse</t>
  </si>
  <si>
    <t>Union County Federation</t>
  </si>
  <si>
    <t>Francis J O’Byrne</t>
  </si>
  <si>
    <t>Paterson</t>
  </si>
  <si>
    <t>Kenneth Molnar</t>
  </si>
  <si>
    <t>Paterson Diocese</t>
  </si>
  <si>
    <t>Joseph O'Boyle</t>
  </si>
  <si>
    <t>New Brunswick</t>
  </si>
  <si>
    <t>Metuchen</t>
  </si>
  <si>
    <t>Gary Lattanzi</t>
  </si>
  <si>
    <t>Metuchen Diocese Chapter</t>
  </si>
  <si>
    <t>Father Juan Perez</t>
  </si>
  <si>
    <t>Peter Walentowicz</t>
  </si>
  <si>
    <t>San Salvador</t>
  </si>
  <si>
    <t>Long Branch</t>
  </si>
  <si>
    <t>John Hendrick</t>
  </si>
  <si>
    <t>Monmouth County Chapter</t>
  </si>
  <si>
    <t>Louis Monteforte, Sr.</t>
  </si>
  <si>
    <t>Central NJ Centennial Chapter</t>
  </si>
  <si>
    <t>George Washington</t>
  </si>
  <si>
    <t>William Grant</t>
  </si>
  <si>
    <t>Star of the Sea</t>
  </si>
  <si>
    <t>Palisades</t>
  </si>
  <si>
    <t>West New York †</t>
  </si>
  <si>
    <t>Salvatore Manente, Sr</t>
  </si>
  <si>
    <t>Our Lady of Grace</t>
  </si>
  <si>
    <t>Harrison</t>
  </si>
  <si>
    <t>Atlantic City</t>
  </si>
  <si>
    <t>Kenneth Cutugno</t>
  </si>
  <si>
    <t>Araneo Chapter</t>
  </si>
  <si>
    <t>Blessed Teresa of Calcutta</t>
  </si>
  <si>
    <t>Camden †</t>
  </si>
  <si>
    <t>Thomas Perrotti</t>
  </si>
  <si>
    <t>Saint John Paul II Chapter</t>
  </si>
  <si>
    <t>Phillipsburg</t>
  </si>
  <si>
    <t>Anthony Rajkumar</t>
  </si>
  <si>
    <t>Paulus Hook</t>
  </si>
  <si>
    <t>Lafayette</t>
  </si>
  <si>
    <t>Dover</t>
  </si>
  <si>
    <t>Hector Jimenez</t>
  </si>
  <si>
    <t>Madonna</t>
  </si>
  <si>
    <t>Englewood</t>
  </si>
  <si>
    <t>Angelo Urato</t>
  </si>
  <si>
    <t>Bergen County Federation</t>
  </si>
  <si>
    <t>St. James &amp; St. Anthony of Padua</t>
  </si>
  <si>
    <t>Red Bank</t>
  </si>
  <si>
    <t>St. Bernard &amp; St. Stanislaus</t>
  </si>
  <si>
    <t>John Peruggia</t>
  </si>
  <si>
    <t>Marquette</t>
  </si>
  <si>
    <t>Burlington</t>
  </si>
  <si>
    <t>John H. Villane</t>
  </si>
  <si>
    <t>Burlington County Chapter</t>
  </si>
  <si>
    <t>Alfred Ambrose, Jr.</t>
  </si>
  <si>
    <t>Gloucester City</t>
  </si>
  <si>
    <t>Gloucester</t>
  </si>
  <si>
    <t>John J. McNutt</t>
  </si>
  <si>
    <t>Trinity</t>
  </si>
  <si>
    <t>Hackensack †</t>
  </si>
  <si>
    <t>Steven Martin</t>
  </si>
  <si>
    <t>Mary Queen of the Knights</t>
  </si>
  <si>
    <t>Neptune</t>
  </si>
  <si>
    <t>Louis Di Bello</t>
  </si>
  <si>
    <t>Belleville</t>
  </si>
  <si>
    <t>Edward Kelly</t>
  </si>
  <si>
    <t>Essex County Federation</t>
  </si>
  <si>
    <t>Msgr. John F. Baldwin</t>
  </si>
  <si>
    <t>Ocean County Chapter</t>
  </si>
  <si>
    <t>Middlesex</t>
  </si>
  <si>
    <t>Woodbridge</t>
  </si>
  <si>
    <t>Carl Agneta</t>
  </si>
  <si>
    <t>St. Anthony</t>
  </si>
  <si>
    <t>Butler</t>
  </si>
  <si>
    <t>Moorestown</t>
  </si>
  <si>
    <t>Rahway</t>
  </si>
  <si>
    <t>TBA</t>
  </si>
  <si>
    <t>Santa Maria</t>
  </si>
  <si>
    <t>Mount Holly</t>
  </si>
  <si>
    <t>Genaro Gonzalez</t>
  </si>
  <si>
    <t>Barrett</t>
  </si>
  <si>
    <t>Montclair</t>
  </si>
  <si>
    <t>Father Carey</t>
  </si>
  <si>
    <t>St. John's</t>
  </si>
  <si>
    <t>Carroll</t>
  </si>
  <si>
    <t>Union City</t>
  </si>
  <si>
    <t>St. John Neumann</t>
  </si>
  <si>
    <t>Delran</t>
  </si>
  <si>
    <t>Haddon Twp.</t>
  </si>
  <si>
    <t>Richard MacDonald</t>
  </si>
  <si>
    <t>East Orange</t>
  </si>
  <si>
    <t>Regina</t>
  </si>
  <si>
    <t>Rutherford</t>
  </si>
  <si>
    <t>Msgr. Henry J. Waterson</t>
  </si>
  <si>
    <t>Westfield</t>
  </si>
  <si>
    <t>James Vari</t>
  </si>
  <si>
    <t>George Thompson, Jr</t>
  </si>
  <si>
    <t>John Crovo</t>
  </si>
  <si>
    <t>Daniel McCormick</t>
  </si>
  <si>
    <t>South Orange †</t>
  </si>
  <si>
    <t>Bishop Wigger</t>
  </si>
  <si>
    <t>Irvington †</t>
  </si>
  <si>
    <t>Coronation</t>
  </si>
  <si>
    <t>Bradley Vaughn</t>
  </si>
  <si>
    <t>Liberty</t>
  </si>
  <si>
    <t>Walter J Barrett</t>
  </si>
  <si>
    <t>Boonton</t>
  </si>
  <si>
    <t>Richard McColligan</t>
  </si>
  <si>
    <t>St. Joseph's</t>
  </si>
  <si>
    <t>Palmyra</t>
  </si>
  <si>
    <t>Msgr. C. G. McCorristin</t>
  </si>
  <si>
    <t>Woodbury †</t>
  </si>
  <si>
    <t>Marc Maahs</t>
  </si>
  <si>
    <t>Our Lady of Victory</t>
  </si>
  <si>
    <t>Parcells</t>
  </si>
  <si>
    <t>St. Thomas More</t>
  </si>
  <si>
    <t>Westwood</t>
  </si>
  <si>
    <t>E. G. Alberque</t>
  </si>
  <si>
    <t>Ridgefield Park</t>
  </si>
  <si>
    <t>Giuseppi Soriano</t>
  </si>
  <si>
    <t>Dr McDowell</t>
  </si>
  <si>
    <t>Robert Holl</t>
  </si>
  <si>
    <t>St. Mary's</t>
  </si>
  <si>
    <t>Nutley</t>
  </si>
  <si>
    <t>Michael W. Peter</t>
  </si>
  <si>
    <t>Benedict XV</t>
  </si>
  <si>
    <t>Cliffside Park</t>
  </si>
  <si>
    <t>St. Elizabeth</t>
  </si>
  <si>
    <t>Basking Ridge</t>
  </si>
  <si>
    <t>James Gallombardo</t>
  </si>
  <si>
    <t>Lyndhurst</t>
  </si>
  <si>
    <t>Antonio Artola</t>
  </si>
  <si>
    <t>Joyce Kilmer</t>
  </si>
  <si>
    <t>Bound Brook †</t>
  </si>
  <si>
    <t>Vineland</t>
  </si>
  <si>
    <t>Commodore John Barry</t>
  </si>
  <si>
    <t>Dunellen</t>
  </si>
  <si>
    <t>Father Thomas F. Blake</t>
  </si>
  <si>
    <t>Ocean City</t>
  </si>
  <si>
    <t>Caldwell</t>
  </si>
  <si>
    <t>Our Lady of the Rosary</t>
  </si>
  <si>
    <t>N Wildwood</t>
  </si>
  <si>
    <t>Daniel Gilliam, Jr</t>
  </si>
  <si>
    <t>John F. Kennedy</t>
  </si>
  <si>
    <t>Teaneck</t>
  </si>
  <si>
    <t>John Stendor</t>
  </si>
  <si>
    <t>Father Cannon</t>
  </si>
  <si>
    <t>Pennsville</t>
  </si>
  <si>
    <t>St. Francis of Assisi</t>
  </si>
  <si>
    <t>Wanaque</t>
  </si>
  <si>
    <t>Frank Memolo</t>
  </si>
  <si>
    <t>Sacred Heart</t>
  </si>
  <si>
    <t>Rochelle Park</t>
  </si>
  <si>
    <t>St. Ann's</t>
  </si>
  <si>
    <t>Bayshore</t>
  </si>
  <si>
    <t>St. Michael's</t>
  </si>
  <si>
    <t>Lodi</t>
  </si>
  <si>
    <t>Garfield †</t>
  </si>
  <si>
    <t>Nativity</t>
  </si>
  <si>
    <t>Lindenwold</t>
  </si>
  <si>
    <t>South River</t>
  </si>
  <si>
    <t>Steven Reitano</t>
  </si>
  <si>
    <t>Rev. Thomas F. Canty</t>
  </si>
  <si>
    <t>Hillside</t>
  </si>
  <si>
    <t>Rev. John F. Welsh</t>
  </si>
  <si>
    <t>Msgr. Joseph F. Loreti</t>
  </si>
  <si>
    <t>Roselle Park</t>
  </si>
  <si>
    <t>Jubilee</t>
  </si>
  <si>
    <t>Rev. Dean Martin Gessner</t>
  </si>
  <si>
    <t>Mater Christi</t>
  </si>
  <si>
    <t>Albert Karwowski</t>
  </si>
  <si>
    <t>Our Lady of the Lakes</t>
  </si>
  <si>
    <t>Denville</t>
  </si>
  <si>
    <t>Assumption</t>
  </si>
  <si>
    <t>Glassboro</t>
  </si>
  <si>
    <t>Neal Cullen</t>
  </si>
  <si>
    <t>St. Joseph</t>
  </si>
  <si>
    <t>Wayne Szaro</t>
  </si>
  <si>
    <t>Queen of Peace</t>
  </si>
  <si>
    <t>St. Vincent De Paul</t>
  </si>
  <si>
    <t>Philip Keller</t>
  </si>
  <si>
    <t>St. Vincent Pallotti</t>
  </si>
  <si>
    <t>Epiphany</t>
  </si>
  <si>
    <t>Bishop McLaughlin</t>
  </si>
  <si>
    <t>St. Nicholas</t>
  </si>
  <si>
    <t>Egg Harbor City</t>
  </si>
  <si>
    <t>Holy Child, Runnemede</t>
  </si>
  <si>
    <t>Hilltop</t>
  </si>
  <si>
    <t>Our Lady of the Mountains</t>
  </si>
  <si>
    <t>Livingston</t>
  </si>
  <si>
    <t>Erma</t>
  </si>
  <si>
    <t>Archbishop Walsh</t>
  </si>
  <si>
    <t>Madonna Maria</t>
  </si>
  <si>
    <t>Sea Isle City</t>
  </si>
  <si>
    <t>Landisville †</t>
  </si>
  <si>
    <t>Madonna De La Liberia</t>
  </si>
  <si>
    <t>Fr. James J. Kelly</t>
  </si>
  <si>
    <t>Cedar Grove</t>
  </si>
  <si>
    <t>St. Cecelia</t>
  </si>
  <si>
    <t>Most Sacred Heart of Jesus</t>
  </si>
  <si>
    <t>Netcong</t>
  </si>
  <si>
    <t>Closter</t>
  </si>
  <si>
    <t>Peter Revie</t>
  </si>
  <si>
    <t>Parsippany</t>
  </si>
  <si>
    <t>Michael Brescia</t>
  </si>
  <si>
    <t>Ewing</t>
  </si>
  <si>
    <t>Marian</t>
  </si>
  <si>
    <t>Pompton Lakes</t>
  </si>
  <si>
    <t>St. Joseph's/Ascension</t>
  </si>
  <si>
    <t>New Milford</t>
  </si>
  <si>
    <t>Annunciation</t>
  </si>
  <si>
    <t>Beach Haven</t>
  </si>
  <si>
    <t>Jeffrey Green</t>
  </si>
  <si>
    <t>Resurrection</t>
  </si>
  <si>
    <t>Edgewater Park †</t>
  </si>
  <si>
    <t>Our Lady of the Highway</t>
  </si>
  <si>
    <t>Little Falls</t>
  </si>
  <si>
    <t>St. Joseph the Carpenter</t>
  </si>
  <si>
    <t>Roselle</t>
  </si>
  <si>
    <t>Rev. Patrick F. Pindar</t>
  </si>
  <si>
    <t>Regina Mundi</t>
  </si>
  <si>
    <t>Greenville</t>
  </si>
  <si>
    <t>Jersey City †</t>
  </si>
  <si>
    <t>Enrique Blanco</t>
  </si>
  <si>
    <t>Regina Pacis</t>
  </si>
  <si>
    <t>Queen of Heaven</t>
  </si>
  <si>
    <t>Paulsboro</t>
  </si>
  <si>
    <t>Rev. S. P. McVeigh</t>
  </si>
  <si>
    <t>Ave Maria</t>
  </si>
  <si>
    <t>Pleasantville †</t>
  </si>
  <si>
    <t>Our Lady of Fatima</t>
  </si>
  <si>
    <t>Park Ridge</t>
  </si>
  <si>
    <t>East Rutherford</t>
  </si>
  <si>
    <t>St. Thomas the Apostle</t>
  </si>
  <si>
    <t>Blessed Sacrament</t>
  </si>
  <si>
    <t>Barrington †</t>
  </si>
  <si>
    <t>Pope Pius XII</t>
  </si>
  <si>
    <t>Joseph Charmello</t>
  </si>
  <si>
    <t>Spotswood</t>
  </si>
  <si>
    <t>Msgr. Eugene S. Burke</t>
  </si>
  <si>
    <t>River Edge</t>
  </si>
  <si>
    <t>Our Lady of Peace</t>
  </si>
  <si>
    <t>Manville †</t>
  </si>
  <si>
    <t>St. Andrew's</t>
  </si>
  <si>
    <t>Avenel</t>
  </si>
  <si>
    <t>Fr. McGill</t>
  </si>
  <si>
    <t>West Collingswood</t>
  </si>
  <si>
    <t>Queen of the Lakes</t>
  </si>
  <si>
    <t>Mount Arlington</t>
  </si>
  <si>
    <t>Washington</t>
  </si>
  <si>
    <t>St. Matthew</t>
  </si>
  <si>
    <t>National Park †</t>
  </si>
  <si>
    <t>St. Luke's</t>
  </si>
  <si>
    <t>Waldwick †</t>
  </si>
  <si>
    <t>Edward J. Wilkin</t>
  </si>
  <si>
    <t>Cardinal Newman</t>
  </si>
  <si>
    <t>Matawan</t>
  </si>
  <si>
    <t>Willingboro</t>
  </si>
  <si>
    <t>Blessed Mother Seton</t>
  </si>
  <si>
    <t>Chester</t>
  </si>
  <si>
    <t>Mother Seton</t>
  </si>
  <si>
    <t>Washington Twp</t>
  </si>
  <si>
    <t>Msgr. John M. Walsh</t>
  </si>
  <si>
    <t>Garwood</t>
  </si>
  <si>
    <t>John Fitzgerald Kennedy</t>
  </si>
  <si>
    <t>Pope John XXIII</t>
  </si>
  <si>
    <t>Midland Park</t>
  </si>
  <si>
    <t>Bishop Justin J. McCarthy</t>
  </si>
  <si>
    <t>Clark</t>
  </si>
  <si>
    <t>Joseph F. Lamb</t>
  </si>
  <si>
    <t>Msgr. Francis X. Coyle</t>
  </si>
  <si>
    <t>General Judson Kilpatrick</t>
  </si>
  <si>
    <t>Sussex</t>
  </si>
  <si>
    <t>Adam Shouppe</t>
  </si>
  <si>
    <t>Msgr. Thomas U. Reilly</t>
  </si>
  <si>
    <t>Spring Lake</t>
  </si>
  <si>
    <t>Fr. Charles Watters Council</t>
  </si>
  <si>
    <t>Our Lady of Perpetual Help</t>
  </si>
  <si>
    <t>Martin Gottel</t>
  </si>
  <si>
    <t>Father John S. Nelligan</t>
  </si>
  <si>
    <t>Don Bosco</t>
  </si>
  <si>
    <t>Port Reading</t>
  </si>
  <si>
    <t>Our Lady of the Assumption</t>
  </si>
  <si>
    <t>Emerson</t>
  </si>
  <si>
    <t>North Bergen †</t>
  </si>
  <si>
    <t>Ramapo Valley</t>
  </si>
  <si>
    <t>Prince of Peace</t>
  </si>
  <si>
    <t>Englishtown</t>
  </si>
  <si>
    <t>Msgr. Joseph R. Brestel</t>
  </si>
  <si>
    <t>Hawthorne</t>
  </si>
  <si>
    <t>Bishop Navagh</t>
  </si>
  <si>
    <t>Pequannock</t>
  </si>
  <si>
    <t>Our Lady of the Hills</t>
  </si>
  <si>
    <t>Presentation</t>
  </si>
  <si>
    <t>Upper Saddle River</t>
  </si>
  <si>
    <t>David Cordero</t>
  </si>
  <si>
    <t>Carney's Point</t>
  </si>
  <si>
    <t>Carney’s Point †</t>
  </si>
  <si>
    <t>Fr. Joseph A. Casssidy</t>
  </si>
  <si>
    <t>Mount Olive</t>
  </si>
  <si>
    <t>Our Lady Queen of Peace</t>
  </si>
  <si>
    <t>Hewitt</t>
  </si>
  <si>
    <t>Cherry Hill</t>
  </si>
  <si>
    <t>Our Lady of Mt. Carmel</t>
  </si>
  <si>
    <t>Rev. Mitchell Cetkowski</t>
  </si>
  <si>
    <t>Dennis Gibson</t>
  </si>
  <si>
    <t>Cape May</t>
  </si>
  <si>
    <t>South Plainfield</t>
  </si>
  <si>
    <t>Santa Rosa De Lima</t>
  </si>
  <si>
    <t>Hamilton</t>
  </si>
  <si>
    <t>Hamilton Twp</t>
  </si>
  <si>
    <t>Mountainside †</t>
  </si>
  <si>
    <t>Cranford</t>
  </si>
  <si>
    <t>Annandale</t>
  </si>
  <si>
    <t>Mike Iannozzi</t>
  </si>
  <si>
    <t>Pitman</t>
  </si>
  <si>
    <t>All Saints</t>
  </si>
  <si>
    <t>Northfield</t>
  </si>
  <si>
    <t>Msg. Joseph W. Leary</t>
  </si>
  <si>
    <t>St. Paul the Apostle</t>
  </si>
  <si>
    <t>Highland Park</t>
  </si>
  <si>
    <t>St. Therese</t>
  </si>
  <si>
    <t>Sucasunna</t>
  </si>
  <si>
    <t>St. James</t>
  </si>
  <si>
    <t>Robert DiBella</t>
  </si>
  <si>
    <t>Villa Marie</t>
  </si>
  <si>
    <t>Pomona</t>
  </si>
  <si>
    <t>Fr. Francis Koch</t>
  </si>
  <si>
    <t>Echo Lake</t>
  </si>
  <si>
    <t>St. Augustine of Canterbury</t>
  </si>
  <si>
    <t>Kendall Park</t>
  </si>
  <si>
    <t>Ventnor</t>
  </si>
  <si>
    <t>Ventnor †</t>
  </si>
  <si>
    <t>Our Lady of the Valley</t>
  </si>
  <si>
    <t>Wayne</t>
  </si>
  <si>
    <t>Incarnation</t>
  </si>
  <si>
    <t>Mantua</t>
  </si>
  <si>
    <t>Perth Amboy †</t>
  </si>
  <si>
    <t>Fairfield</t>
  </si>
  <si>
    <t>St. Rose</t>
  </si>
  <si>
    <t>Short Hills</t>
  </si>
  <si>
    <t>Father McGivney</t>
  </si>
  <si>
    <t>Lincroft</t>
  </si>
  <si>
    <t>St. Ambrose</t>
  </si>
  <si>
    <t>Mendham</t>
  </si>
  <si>
    <t>Cardinal Cushing</t>
  </si>
  <si>
    <t>Mount Ephram †</t>
  </si>
  <si>
    <t>Msgr. James A. Bulfin</t>
  </si>
  <si>
    <t>Malaga</t>
  </si>
  <si>
    <t>St. Mary of the Lakes</t>
  </si>
  <si>
    <t>Father Capodanno</t>
  </si>
  <si>
    <t>Father John P Wessel</t>
  </si>
  <si>
    <t>St. Jude</t>
  </si>
  <si>
    <t>Berlin-Gibbsboro</t>
  </si>
  <si>
    <t>Martin Waters</t>
  </si>
  <si>
    <t>Vincent T. Lombardi</t>
  </si>
  <si>
    <t>Pope John Paul I</t>
  </si>
  <si>
    <t>Colonia</t>
  </si>
  <si>
    <t>Msgr. Mugnano</t>
  </si>
  <si>
    <t>New Brunwick</t>
  </si>
  <si>
    <t>Manville</t>
  </si>
  <si>
    <t>St. James of the Marches</t>
  </si>
  <si>
    <t>Saint Damien</t>
  </si>
  <si>
    <t>Stirling</t>
  </si>
  <si>
    <t>Saint John XXIII</t>
  </si>
  <si>
    <t>East Vineland</t>
  </si>
  <si>
    <t>St. Ladislaus</t>
  </si>
  <si>
    <t>New Brunswick †</t>
  </si>
  <si>
    <t>Angelo De Rossi</t>
  </si>
  <si>
    <t>Vineland †</t>
  </si>
  <si>
    <t>St. Peters</t>
  </si>
  <si>
    <t>Merchantville</t>
  </si>
  <si>
    <t>Eucharistic</t>
  </si>
  <si>
    <t>Cherry Hill †</t>
  </si>
  <si>
    <t>St. Mary</t>
  </si>
  <si>
    <t>Paterson †</t>
  </si>
  <si>
    <t>Michael Leyden</t>
  </si>
  <si>
    <t>St. Catherine of Sienna</t>
  </si>
  <si>
    <t>St. Paul</t>
  </si>
  <si>
    <t>Prospect Park</t>
  </si>
  <si>
    <t>Elizabeth Ann Seton</t>
  </si>
  <si>
    <t>Whippany</t>
  </si>
  <si>
    <t>St. Cecilia/St. Stephen</t>
  </si>
  <si>
    <t>Our Lady of Lourdes</t>
  </si>
  <si>
    <t>San Antonio Claret</t>
  </si>
  <si>
    <t>Lakewood †</t>
  </si>
  <si>
    <t>Lawrence</t>
  </si>
  <si>
    <t>Lawrenceville</t>
  </si>
  <si>
    <t>Long Branch †</t>
  </si>
  <si>
    <t>Brigantine</t>
  </si>
  <si>
    <t>St. Gerard</t>
  </si>
  <si>
    <t>Msgr. Robert G. Fitzpatrick</t>
  </si>
  <si>
    <t>Hasbrouck</t>
  </si>
  <si>
    <t>St. Cecilia's</t>
  </si>
  <si>
    <t>Monmouth Junction</t>
  </si>
  <si>
    <t>Little Ferry †</t>
  </si>
  <si>
    <t>Passaic †</t>
  </si>
  <si>
    <t>Bishop Lawrence B. Casey</t>
  </si>
  <si>
    <t>St. Hedwig</t>
  </si>
  <si>
    <t>Msgr. William F. Doyle</t>
  </si>
  <si>
    <t>Margate</t>
  </si>
  <si>
    <t>Saint John the Baptist</t>
  </si>
  <si>
    <t>Allentown</t>
  </si>
  <si>
    <t>Roebling †</t>
  </si>
  <si>
    <t>Archangel</t>
  </si>
  <si>
    <t>Shane's Castle</t>
  </si>
  <si>
    <t>St. Francis</t>
  </si>
  <si>
    <t>Swedesboro</t>
  </si>
  <si>
    <t>St. Pius X</t>
  </si>
  <si>
    <t>John H. Freeman</t>
  </si>
  <si>
    <t>Convent Station †</t>
  </si>
  <si>
    <t>Delaware Valley</t>
  </si>
  <si>
    <t>Baptistown</t>
  </si>
  <si>
    <t>St. Therese of Lisieux</t>
  </si>
  <si>
    <t>Cresskill</t>
  </si>
  <si>
    <t>Our Lady of the Most Holy Rosary</t>
  </si>
  <si>
    <t>St. Gregory the Great</t>
  </si>
  <si>
    <t>Hamilton Square</t>
  </si>
  <si>
    <t>Fr. Harold Koeppen</t>
  </si>
  <si>
    <t>Winslow-Blue Anchor</t>
  </si>
  <si>
    <t>Newton</t>
  </si>
  <si>
    <t>Stratford</t>
  </si>
  <si>
    <t>Cristo Redentor</t>
  </si>
  <si>
    <t>St. Peter’s University</t>
  </si>
  <si>
    <t>St. Martha</t>
  </si>
  <si>
    <t>Pt Pleasant</t>
  </si>
  <si>
    <t>Unity</t>
  </si>
  <si>
    <t>Fort Lee (Unity) †</t>
  </si>
  <si>
    <t>Queen of Angels</t>
  </si>
  <si>
    <t>Rev. Gebhard Braungart</t>
  </si>
  <si>
    <t>Seaside Park</t>
  </si>
  <si>
    <t>St. Bernadette</t>
  </si>
  <si>
    <t>Parlin</t>
  </si>
  <si>
    <t>St. Barnabas</t>
  </si>
  <si>
    <t>North American Martyrs</t>
  </si>
  <si>
    <t>Collings Lakes</t>
  </si>
  <si>
    <t>Carmel</t>
  </si>
  <si>
    <t>Norwood</t>
  </si>
  <si>
    <t>Msgr. James J. Zegers</t>
  </si>
  <si>
    <t>Marmora</t>
  </si>
  <si>
    <t>Fr. James A Thompson</t>
  </si>
  <si>
    <t>Manchester †</t>
  </si>
  <si>
    <t>Russell Steenweg, Sr</t>
  </si>
  <si>
    <t>Holy Crusaders</t>
  </si>
  <si>
    <t>Blackwood</t>
  </si>
  <si>
    <t>Our Lady of the Pines</t>
  </si>
  <si>
    <t>Hopatcong</t>
  </si>
  <si>
    <t>Our Lady of Mt Carmel</t>
  </si>
  <si>
    <t>Swartswood</t>
  </si>
  <si>
    <t>St. Matthias</t>
  </si>
  <si>
    <t>St. William the Abott</t>
  </si>
  <si>
    <t>Farmingdale</t>
  </si>
  <si>
    <t>Fr. Emil J. Kapaun</t>
  </si>
  <si>
    <t>St. John the Evangelist</t>
  </si>
  <si>
    <t>Lambertville</t>
  </si>
  <si>
    <t>Somers Point</t>
  </si>
  <si>
    <t>St. Lawrence</t>
  </si>
  <si>
    <t>Laurence Harbor</t>
  </si>
  <si>
    <t>St. Peter And Paul</t>
  </si>
  <si>
    <t>Great Meadows †</t>
  </si>
  <si>
    <t>Dr. Laurence Devlin</t>
  </si>
  <si>
    <t>Woodstown</t>
  </si>
  <si>
    <t>Seton Hall University</t>
  </si>
  <si>
    <t>Seton Hall</t>
  </si>
  <si>
    <t>High Bridge</t>
  </si>
  <si>
    <t>San Jose</t>
  </si>
  <si>
    <t>Trenton †</t>
  </si>
  <si>
    <t>Bishop Orinsky</t>
  </si>
  <si>
    <t>St. Maximilian Kolbe</t>
  </si>
  <si>
    <t>Pemberton †</t>
  </si>
  <si>
    <t>Piscataway</t>
  </si>
  <si>
    <t>St. Maria De La Asuncion</t>
  </si>
  <si>
    <t>St. Benedict</t>
  </si>
  <si>
    <t>Holmdel</t>
  </si>
  <si>
    <t>North Brunswick</t>
  </si>
  <si>
    <t>St. Elizabeth-St. Brigid</t>
  </si>
  <si>
    <t>Far Hills &amp; Peapack</t>
  </si>
  <si>
    <t>Fr. James A. Russell</t>
  </si>
  <si>
    <t>Millstone Valley</t>
  </si>
  <si>
    <t>Sancta Familia</t>
  </si>
  <si>
    <t>St. Mary of the Lake</t>
  </si>
  <si>
    <t>Lakewood</t>
  </si>
  <si>
    <t>St. Monica</t>
  </si>
  <si>
    <t>Wood-Ridge</t>
  </si>
  <si>
    <t>Our Lady of Mercy</t>
  </si>
  <si>
    <t>Asbury Park †</t>
  </si>
  <si>
    <t>Rev. Joseph J. Donnelly</t>
  </si>
  <si>
    <t>Highlands</t>
  </si>
  <si>
    <t>St. Philip the Apostle</t>
  </si>
  <si>
    <t>Most Holy Redeemer</t>
  </si>
  <si>
    <t>Westville Grove</t>
  </si>
  <si>
    <t>Edgewater †</t>
  </si>
  <si>
    <t>Saint Bartholomew</t>
  </si>
  <si>
    <t>East Brunswick</t>
  </si>
  <si>
    <t>St. Gabriel's</t>
  </si>
  <si>
    <t>Saddle River</t>
  </si>
  <si>
    <t>Annunciation of the Blessed Virgin</t>
  </si>
  <si>
    <t>Queenship of Mary</t>
  </si>
  <si>
    <t>Our Lady of the Angels</t>
  </si>
  <si>
    <t>Cape May Court House</t>
  </si>
  <si>
    <t>Immaculata</t>
  </si>
  <si>
    <t>Clifton †</t>
  </si>
  <si>
    <t>Saint Kateri Tekakwitha</t>
  </si>
  <si>
    <t>Jesus the Lord</t>
  </si>
  <si>
    <t>Hillsdale †</t>
  </si>
  <si>
    <t>Our Lady of Mount Virgin</t>
  </si>
  <si>
    <t>Blairstown</t>
  </si>
  <si>
    <t>Holy Name of Jesus</t>
  </si>
  <si>
    <t>St. Bernard</t>
  </si>
  <si>
    <t>Rockaway †</t>
  </si>
  <si>
    <t>Our Lady</t>
  </si>
  <si>
    <t>Hainesport</t>
  </si>
  <si>
    <t>Rev. James B. Coyle</t>
  </si>
  <si>
    <t>Eatontown</t>
  </si>
  <si>
    <t>Saint John Vianney</t>
  </si>
  <si>
    <t>Stockholm</t>
  </si>
  <si>
    <t>Nuestra Senora De Lourdes</t>
  </si>
  <si>
    <t>Mary Immaculate</t>
  </si>
  <si>
    <t>Secaucus</t>
  </si>
  <si>
    <t>Mater Ecclesiae</t>
  </si>
  <si>
    <t>St. Katharine Drexel</t>
  </si>
  <si>
    <t>Egg Harbor Twp</t>
  </si>
  <si>
    <t>Saint John the Apostle</t>
  </si>
  <si>
    <t>Lakehurst</t>
  </si>
  <si>
    <t>Msgr. James F. Gacquin</t>
  </si>
  <si>
    <t>Layton</t>
  </si>
  <si>
    <t>St. Michael the Archangel</t>
  </si>
  <si>
    <t>Rev. Bartholomew Carey</t>
  </si>
  <si>
    <t>Perrineville †</t>
  </si>
  <si>
    <t>St. Margaret</t>
  </si>
  <si>
    <t>Woodbury Heights</t>
  </si>
  <si>
    <t>Sgt. John F Basilone</t>
  </si>
  <si>
    <t>Raritan</t>
  </si>
  <si>
    <t>Nuestra Sra De Guadalupe</t>
  </si>
  <si>
    <t>McGuire AFB †</t>
  </si>
  <si>
    <t>San Nicholas</t>
  </si>
  <si>
    <t>Saint Kateri</t>
  </si>
  <si>
    <t>St. Elizabeth of Hungary</t>
  </si>
  <si>
    <t>Somerdale †</t>
  </si>
  <si>
    <t>Pope John Paul II</t>
  </si>
  <si>
    <t>Irvington</t>
  </si>
  <si>
    <t>La Divina Misericordia</t>
  </si>
  <si>
    <t>Saint Padre Pio</t>
  </si>
  <si>
    <t>Rev. Msgr. Robert Ervin</t>
  </si>
  <si>
    <t>Woodbine †</t>
  </si>
  <si>
    <t>Harrington Park</t>
  </si>
  <si>
    <t>Our Lady of the Magnificat</t>
  </si>
  <si>
    <t>St. Theresa</t>
  </si>
  <si>
    <t>Little Egg Harbor</t>
  </si>
  <si>
    <t>Nativity of Our Lord</t>
  </si>
  <si>
    <t>St. Mary’s – Stony Hill</t>
  </si>
  <si>
    <t>Watchung</t>
  </si>
  <si>
    <t>St. David the King</t>
  </si>
  <si>
    <t>West Windsor</t>
  </si>
  <si>
    <t>St. Jerome's</t>
  </si>
  <si>
    <t>West Long Branch †</t>
  </si>
  <si>
    <t>St. Catherine of Siena</t>
  </si>
  <si>
    <t>Pittstown</t>
  </si>
  <si>
    <t>Three Bridges</t>
  </si>
  <si>
    <t>Farmingdale †</t>
  </si>
  <si>
    <t>St. John Paul II Shrine Council</t>
  </si>
  <si>
    <t>Monmouth University</t>
  </si>
  <si>
    <t>W. Long Branch †</t>
  </si>
  <si>
    <t>Bishop John C. Reiss</t>
  </si>
  <si>
    <t>Marlboro</t>
  </si>
  <si>
    <t>Santa Margarita</t>
  </si>
  <si>
    <t>St. Kuriakose Chavro</t>
  </si>
  <si>
    <t>Fr. Mychal Judge</t>
  </si>
  <si>
    <t>Hamburg</t>
  </si>
  <si>
    <t>Cathedral of St. John the Baptist</t>
  </si>
  <si>
    <t>Rev. Denis J. Whelan</t>
  </si>
  <si>
    <t>St. Ann’s</t>
  </si>
  <si>
    <t>Browns Mills</t>
  </si>
  <si>
    <t>NJ Holding Council 97029</t>
  </si>
  <si>
    <t>Online NJ Members</t>
  </si>
  <si>
    <t>NJ Holding Council</t>
  </si>
  <si>
    <t>NJ Holding Council 98029</t>
  </si>
  <si>
    <t>Morganville</t>
  </si>
  <si>
    <t>Wood Ridge</t>
  </si>
  <si>
    <t>Monroe Township</t>
  </si>
  <si>
    <t>Mr Christopher Kondratowicz</t>
  </si>
  <si>
    <t>St Francis</t>
  </si>
  <si>
    <t>Carlstadt</t>
  </si>
  <si>
    <t>River Vale</t>
  </si>
  <si>
    <t>Mr Ralph Cirillo</t>
  </si>
  <si>
    <t>Mr Kevin Pettis</t>
  </si>
  <si>
    <t>Somerdale</t>
  </si>
  <si>
    <t>Howell</t>
  </si>
  <si>
    <t>Tristan Clark</t>
  </si>
  <si>
    <t>Collingswood</t>
  </si>
  <si>
    <t>John Daunoras</t>
  </si>
  <si>
    <t>Keenan Murphy</t>
  </si>
  <si>
    <t>Mr Nicholas Regan</t>
  </si>
  <si>
    <t>Mr Stephen Duch</t>
  </si>
  <si>
    <t>Mr Michael Duch</t>
  </si>
  <si>
    <t>Mr Paul Saia</t>
  </si>
  <si>
    <t>Hampton</t>
  </si>
  <si>
    <t>Mr Omar Martinez</t>
  </si>
  <si>
    <t>Tim Caggiano</t>
  </si>
  <si>
    <t>Fairfield Twp</t>
  </si>
  <si>
    <t>Mr Henry M Gregerson</t>
  </si>
  <si>
    <t>Lumberton</t>
  </si>
  <si>
    <t>Roseland</t>
  </si>
  <si>
    <t>Bridgewater</t>
  </si>
  <si>
    <t>Bedminster</t>
  </si>
  <si>
    <t>Frenchtown</t>
  </si>
  <si>
    <t>William H Coulten</t>
  </si>
  <si>
    <t>Mr Joseph Wise</t>
  </si>
  <si>
    <t>Hogan Robert</t>
  </si>
  <si>
    <t>Mr Roberto Salas</t>
  </si>
  <si>
    <t>Vinny Alleva</t>
  </si>
  <si>
    <t>Dr Edward Bucior</t>
  </si>
  <si>
    <t>Barnegat</t>
  </si>
  <si>
    <t xml:space="preserve">As of </t>
  </si>
  <si>
    <t>Josue Jimenez-Campos</t>
  </si>
  <si>
    <t>John Trambino</t>
  </si>
  <si>
    <t>Mr Kevin Scozzarro</t>
  </si>
  <si>
    <t>Mr Anthony Bono</t>
  </si>
  <si>
    <t>Yardville</t>
  </si>
  <si>
    <t>Tenafly</t>
  </si>
  <si>
    <t>Joe Cerrato</t>
  </si>
  <si>
    <t>Mr Thomas Forte</t>
  </si>
  <si>
    <t>Mr Douglas Carey</t>
  </si>
  <si>
    <t>Mr Mark Galayda</t>
  </si>
  <si>
    <t>Mr Jose Rivera - Cordero</t>
  </si>
  <si>
    <t>Mr Eli Amireh</t>
  </si>
  <si>
    <t>Mr Andrew Berg</t>
  </si>
  <si>
    <t>Mr Ethan Jirari</t>
  </si>
  <si>
    <t>Hazlet</t>
  </si>
  <si>
    <t>Eric Maniere</t>
  </si>
  <si>
    <t>Haddon Heights</t>
  </si>
  <si>
    <t>Jose Maldonado</t>
  </si>
  <si>
    <t>Bro Yesid Ordonez</t>
  </si>
  <si>
    <t>Mr Glen Pereira</t>
  </si>
  <si>
    <t>San Juan Diego</t>
  </si>
  <si>
    <t>Mr David Merkel</t>
  </si>
  <si>
    <t>Mr Jared Diaw</t>
  </si>
  <si>
    <t>MR William E Andrews</t>
  </si>
  <si>
    <t>Open Prospects</t>
  </si>
  <si>
    <t>Mr Richard Leary</t>
  </si>
  <si>
    <t>Mr Alexander Garcia</t>
  </si>
  <si>
    <t>Mr Frank Arcuri</t>
  </si>
  <si>
    <t>Stephen Layton</t>
  </si>
  <si>
    <t>Mr Peter Insalaco</t>
  </si>
  <si>
    <t>Carlos Molina</t>
  </si>
  <si>
    <t>Liam Hull</t>
  </si>
  <si>
    <t>Mr Juan Robledo</t>
  </si>
  <si>
    <t>Mr Patrick Kennedy</t>
  </si>
  <si>
    <t>Mr Gregory Michael Reape</t>
  </si>
  <si>
    <t>Mr Carlo De La Rama</t>
  </si>
  <si>
    <t>Sea Girt</t>
  </si>
  <si>
    <t>Dorothy</t>
  </si>
  <si>
    <t>Belmar</t>
  </si>
  <si>
    <t>Pennington</t>
  </si>
  <si>
    <t>Mr Joseph Shea</t>
  </si>
  <si>
    <t>Santino Leone</t>
  </si>
  <si>
    <t>Branchburg</t>
  </si>
  <si>
    <t>Jack Monaghan</t>
  </si>
  <si>
    <t>Girolamo Giannola</t>
  </si>
  <si>
    <t>Mr Pedro Matos</t>
  </si>
  <si>
    <t>Brooklyn</t>
  </si>
  <si>
    <t>Days on</t>
  </si>
  <si>
    <t>Mr Domenico (nick) Margarucci</t>
  </si>
  <si>
    <t>Mr Zachary R. Uhler</t>
  </si>
  <si>
    <t>Mr Wilson Gonzalez</t>
  </si>
  <si>
    <t>Mountainside</t>
  </si>
  <si>
    <t>MR Christopher M Bray</t>
  </si>
  <si>
    <t>Steve Martin</t>
  </si>
  <si>
    <t>Brian Bermudez</t>
  </si>
  <si>
    <t>Harold Delaney</t>
  </si>
  <si>
    <t>Roman Leszczynski</t>
  </si>
  <si>
    <t>Brian Saliter</t>
  </si>
  <si>
    <t>Daniel Fean</t>
  </si>
  <si>
    <t>Robert Thompson</t>
  </si>
  <si>
    <t>Matthew Davies</t>
  </si>
  <si>
    <t>Mr Matthew Morse</t>
  </si>
  <si>
    <t>Dr Ernest Amoako-Atta</t>
  </si>
  <si>
    <t>Andrew Cook</t>
  </si>
  <si>
    <t>Mr Michael Orecchio</t>
  </si>
  <si>
    <t>Mr Gabroel Blum</t>
  </si>
  <si>
    <t>Atco</t>
  </si>
  <si>
    <t>Robert Wright</t>
  </si>
  <si>
    <t>Mr Joseph Maloney</t>
  </si>
  <si>
    <t>Mr William Mcnally</t>
  </si>
  <si>
    <t>Mr Grzegorz Pelczar</t>
  </si>
  <si>
    <t>Mr Brian Kieferle</t>
  </si>
  <si>
    <t>Jason Davies</t>
  </si>
  <si>
    <t>Mr Michael Del</t>
  </si>
  <si>
    <t>Mr Jacob Alonzo</t>
  </si>
  <si>
    <t>Mr Nathaniel Schwartz</t>
  </si>
  <si>
    <t>Mr Joseph Barletta</t>
  </si>
  <si>
    <t>Mr Arturo Castaneda</t>
  </si>
  <si>
    <t>Mr Sean Driscoll</t>
  </si>
  <si>
    <t>Mr Andrew Brehm</t>
  </si>
  <si>
    <t>Ryan Arnado</t>
  </si>
  <si>
    <t>Kaue Carbonari</t>
  </si>
  <si>
    <t>Mr Alex Campos</t>
  </si>
  <si>
    <t>William Thompson</t>
  </si>
  <si>
    <t>Dennis Charles Talevi</t>
  </si>
  <si>
    <t>Mr Christopher O'callaghan</t>
  </si>
  <si>
    <t>Clementon</t>
  </si>
  <si>
    <t>Mr Gary Coghlan</t>
  </si>
  <si>
    <t>Mr James Masker</t>
  </si>
  <si>
    <t>Mr Ryan O'callaghan</t>
  </si>
  <si>
    <t>Byram Township</t>
  </si>
  <si>
    <t>Mr Alonso Aguilera</t>
  </si>
  <si>
    <t>Les Pappianne</t>
  </si>
  <si>
    <t>Frank Schear</t>
  </si>
  <si>
    <t>TBD was Don Trader</t>
  </si>
  <si>
    <t>Timothy Glackin</t>
  </si>
  <si>
    <t>Murry J. Conway</t>
  </si>
  <si>
    <t>Mario Fabella</t>
  </si>
  <si>
    <t>B. Scott Greenwald</t>
  </si>
  <si>
    <t>Kevin T. Fay</t>
  </si>
  <si>
    <t>C. Mark Middleton</t>
  </si>
  <si>
    <t>Micheal Spiecker</t>
  </si>
  <si>
    <t>Ss Cyril and Methodius</t>
  </si>
  <si>
    <t>James L Di Mattia</t>
  </si>
  <si>
    <t>Mr Greg Camerato</t>
  </si>
  <si>
    <t>Mr Oscar Jiuz</t>
  </si>
  <si>
    <t>Mr Ryan Reck</t>
  </si>
  <si>
    <t>Mr William Dugan</t>
  </si>
  <si>
    <t>Mr Joseph Aponte</t>
  </si>
  <si>
    <t>Mr Jeffrey Poltrictzky</t>
  </si>
  <si>
    <t>Mr Stephen Anello</t>
  </si>
  <si>
    <t>DR Patrick W Martin</t>
  </si>
  <si>
    <t>Robert Meade</t>
  </si>
  <si>
    <t>Belford</t>
  </si>
  <si>
    <t>Ridgefield</t>
  </si>
  <si>
    <t>Mr Ignatius Mcwilliams</t>
  </si>
  <si>
    <t>Mr John Coombe</t>
  </si>
  <si>
    <t>Mr Jeffrey Karl</t>
  </si>
  <si>
    <t>Mr Juan Cambronero</t>
  </si>
  <si>
    <t>Mr Emmett St John</t>
  </si>
  <si>
    <t>Lj Roman</t>
  </si>
  <si>
    <t>Mr Jason Bergeron</t>
  </si>
  <si>
    <t>Andres Balvin</t>
  </si>
  <si>
    <t>Mr Mark Litwinko</t>
  </si>
  <si>
    <t>Huy Le</t>
  </si>
  <si>
    <t>Mr Louis Ttotta</t>
  </si>
  <si>
    <t>Stephen Zak</t>
  </si>
  <si>
    <t>Mr Robert Griffin</t>
  </si>
  <si>
    <t>Mr Aaron Hamlin Hamlin</t>
  </si>
  <si>
    <t>Mr Sheldon Vaz</t>
  </si>
  <si>
    <t>Mr Michael Chiong</t>
  </si>
  <si>
    <t>Thomas Hannigan</t>
  </si>
  <si>
    <t>Mr Timothy Martinez</t>
  </si>
  <si>
    <t>Mr Paul Mruczinski</t>
  </si>
  <si>
    <t>Luis M Pinto Jr</t>
  </si>
  <si>
    <t>Edward Smith</t>
  </si>
  <si>
    <t>Minotola</t>
  </si>
  <si>
    <t>South Kearny</t>
  </si>
  <si>
    <t>Mr Daniel Hanselmann</t>
  </si>
  <si>
    <t>Manalapan</t>
  </si>
  <si>
    <t>Mr Joseph Kostecki</t>
  </si>
  <si>
    <t>Beachwood</t>
  </si>
  <si>
    <t>Mr John Boccellari</t>
  </si>
  <si>
    <t>Mr John Livreri</t>
  </si>
  <si>
    <t>Mr Matthew Zieniewicz</t>
  </si>
  <si>
    <t>Oceanport</t>
  </si>
  <si>
    <t>Arthur Pisani</t>
  </si>
  <si>
    <t>Daniel Burke</t>
  </si>
  <si>
    <t>Mr Stephen Pfeiffer</t>
  </si>
  <si>
    <t>John Concannon</t>
  </si>
  <si>
    <t>Mr Tony Kirbos</t>
  </si>
  <si>
    <t>Christopher Burger</t>
  </si>
  <si>
    <t>Mr Benjamin Harbach</t>
  </si>
  <si>
    <t>Mr Brian Bollinger</t>
  </si>
  <si>
    <t>Mr Vincent Esposito</t>
  </si>
  <si>
    <t>Mr Parfait Tamegnon</t>
  </si>
  <si>
    <t>Mr Elvis Addae</t>
  </si>
  <si>
    <t>Mr Hugh Horowitz</t>
  </si>
  <si>
    <t>MR Oscar Vazquez</t>
  </si>
  <si>
    <t>Burlington Township</t>
  </si>
  <si>
    <t>Chester Ingrahm</t>
  </si>
  <si>
    <t>Dayton</t>
  </si>
  <si>
    <t>Robbinsville</t>
  </si>
  <si>
    <t>Stanhope</t>
  </si>
  <si>
    <t>New Providence</t>
  </si>
  <si>
    <t>Mr Benjamin Ramirez</t>
  </si>
  <si>
    <t>Mr David Fontanez</t>
  </si>
  <si>
    <t>Mr Matthew Ewing</t>
  </si>
  <si>
    <t>Mr Joseph Abenante</t>
  </si>
  <si>
    <t>Mr Jose Lucas Carvajal</t>
  </si>
  <si>
    <t>Mr James Lockwood</t>
  </si>
  <si>
    <t>Mr Thomas Baez</t>
  </si>
  <si>
    <t>Mr Llyodon Desa</t>
  </si>
  <si>
    <t>Mr Steven Silverman</t>
  </si>
  <si>
    <t>Mr Patrick Soranno</t>
  </si>
  <si>
    <t>Mr Michael Dominick</t>
  </si>
  <si>
    <t>Mr Michael Lipford</t>
  </si>
  <si>
    <t>Mr Christian Mazza</t>
  </si>
  <si>
    <t>Mr Shawn Brand</t>
  </si>
  <si>
    <t>Mr Vincent Lotito</t>
  </si>
  <si>
    <t>Mr Andy Paul</t>
  </si>
  <si>
    <t>Mr Richard Wells</t>
  </si>
  <si>
    <t>Ruben Andon</t>
  </si>
  <si>
    <t>Mr Freddy Aquino</t>
  </si>
  <si>
    <t>Mr Philip Patragnoni</t>
  </si>
  <si>
    <t>Mr Freddy Sanchez</t>
  </si>
  <si>
    <t>Omar Cubas</t>
  </si>
  <si>
    <t>Mr Terence Flynn</t>
  </si>
  <si>
    <t>Mr William Collins</t>
  </si>
  <si>
    <t>Mr Juan Carlos Cadabal</t>
  </si>
  <si>
    <t>Timothy Dean</t>
  </si>
  <si>
    <t>Mr Allan Omar Castro</t>
  </si>
  <si>
    <t>Mr Michael Darlington</t>
  </si>
  <si>
    <t>Mr Fernando Loja</t>
  </si>
  <si>
    <t>Robert Taylor</t>
  </si>
  <si>
    <t>Elijah Dalelio</t>
  </si>
  <si>
    <t>Dr Justin Misurell</t>
  </si>
  <si>
    <t>Mark Thomas</t>
  </si>
  <si>
    <t>Justin Morlock</t>
  </si>
  <si>
    <t>Eric Stessl</t>
  </si>
  <si>
    <t>Mr John Giampolo</t>
  </si>
  <si>
    <t>Mr Paul Gentile</t>
  </si>
  <si>
    <t>Mr Mark Pushman</t>
  </si>
  <si>
    <t>William Volt</t>
  </si>
  <si>
    <t>Mr Joe Erwin</t>
  </si>
  <si>
    <t>Tuckerton</t>
  </si>
  <si>
    <t>David J Wentworth</t>
  </si>
  <si>
    <t>Dr Blaise Glodowski</t>
  </si>
  <si>
    <t>Woolwich Township</t>
  </si>
  <si>
    <t>Highland Lakes</t>
  </si>
  <si>
    <t>James Smith</t>
  </si>
  <si>
    <t>James Snyder</t>
  </si>
  <si>
    <t>Blue Anchor</t>
  </si>
  <si>
    <t>Mr Antonio Somma</t>
  </si>
  <si>
    <t>Mr Brian Spillane</t>
  </si>
  <si>
    <t>Haworth</t>
  </si>
  <si>
    <t>East Windsor</t>
  </si>
  <si>
    <t>Mr Gabriel Guadarrama</t>
  </si>
  <si>
    <t>Newfield</t>
  </si>
  <si>
    <t>Mr Gerard Alatriste</t>
  </si>
  <si>
    <t>MR Glenio Borges</t>
  </si>
  <si>
    <t>Mr Louis Sansone</t>
  </si>
  <si>
    <t>Linwood</t>
  </si>
  <si>
    <t>MR Thomas F Crockett</t>
  </si>
  <si>
    <t>MR Vincent J Nicosia</t>
  </si>
  <si>
    <t>Township Of Washington</t>
  </si>
  <si>
    <t>Robert Peterson</t>
  </si>
  <si>
    <t>Thomas Hannafin</t>
  </si>
  <si>
    <t>Fair Haven</t>
  </si>
  <si>
    <t>N=</t>
  </si>
  <si>
    <t>Mr Michael Scoloveno</t>
  </si>
  <si>
    <t>Brendan Kauker</t>
  </si>
  <si>
    <t>Mr Evan Graham</t>
  </si>
  <si>
    <t>Mr Adam Jacobs</t>
  </si>
  <si>
    <t>Michael Resavy</t>
  </si>
  <si>
    <t>Mr Peter Ciano</t>
  </si>
  <si>
    <t>Dominick Picciano</t>
  </si>
  <si>
    <t>Urias Lopez</t>
  </si>
  <si>
    <t>Mr Ed Montgomery</t>
  </si>
  <si>
    <t>Mr Jim Taylor</t>
  </si>
  <si>
    <t>Mr Donald Gioia</t>
  </si>
  <si>
    <t>Mr Emilio Ortiz</t>
  </si>
  <si>
    <t>Mr Nicholas Cherami</t>
  </si>
  <si>
    <t>Mr Christian Graham</t>
  </si>
  <si>
    <t>Mr Rallyton Dias</t>
  </si>
  <si>
    <t>Mr Timohy Carone</t>
  </si>
  <si>
    <t>Brian W Marion</t>
  </si>
  <si>
    <t>Mr Robinson Varghese</t>
  </si>
  <si>
    <t>Mr Colin Pettorsson</t>
  </si>
  <si>
    <t>Mr John (jay) Stevenson</t>
  </si>
  <si>
    <t>Mr Tyler Boyden</t>
  </si>
  <si>
    <t>Hasbrouck Heights</t>
  </si>
  <si>
    <t>BRO Michael Minetto</t>
  </si>
  <si>
    <t>MR John Belasic</t>
  </si>
  <si>
    <t>MR Louis Pascarella</t>
  </si>
  <si>
    <t>Montvale</t>
  </si>
  <si>
    <t>Neal Heinze</t>
  </si>
  <si>
    <t>Jean M Marra</t>
  </si>
  <si>
    <t>MR Walter D Murray</t>
  </si>
  <si>
    <t>Robert (bob) Migliorino</t>
  </si>
  <si>
    <t>Joseph Kociolek</t>
  </si>
  <si>
    <t>Salvatore Doceti</t>
  </si>
  <si>
    <t>Daniel E Cruz</t>
  </si>
  <si>
    <r>
      <t xml:space="preserve">≤ </t>
    </r>
    <r>
      <rPr>
        <sz val="13.9"/>
        <rFont val="Calibri"/>
        <family val="2"/>
      </rPr>
      <t>90 Days</t>
    </r>
  </si>
  <si>
    <r>
      <rPr>
        <sz val="12"/>
        <color theme="1"/>
        <rFont val="Calibri"/>
        <family val="2"/>
      </rPr>
      <t>≥</t>
    </r>
    <r>
      <rPr>
        <sz val="13.9"/>
        <color theme="1"/>
        <rFont val="Calibri"/>
        <family val="2"/>
      </rPr>
      <t xml:space="preserve"> 180 Days</t>
    </r>
  </si>
  <si>
    <t>Mr Leonard Vanderwende</t>
  </si>
  <si>
    <t>Mr William Manno</t>
  </si>
  <si>
    <t>Mr Kevin Yeats</t>
  </si>
  <si>
    <t>Mr Brendan Mooney</t>
  </si>
  <si>
    <t>Mr Jeffrey Stripto</t>
  </si>
  <si>
    <t>Mr Philip Oreilly</t>
  </si>
  <si>
    <t>Mr Patrick Plumley</t>
  </si>
  <si>
    <t>Mr Lawrence Taormina</t>
  </si>
  <si>
    <t>Mr Joseph Connors</t>
  </si>
  <si>
    <t>Mr Patrick Neely</t>
  </si>
  <si>
    <t>Mr Edward Bond</t>
  </si>
  <si>
    <t>Mr Vincent Barone</t>
  </si>
  <si>
    <t>James Lovero</t>
  </si>
  <si>
    <t>Mr Rigoberto Albino Diaz</t>
  </si>
  <si>
    <t>Peadar Wall</t>
  </si>
  <si>
    <t>William Byster</t>
  </si>
  <si>
    <t>Mr Daniel Casaburi</t>
  </si>
  <si>
    <t>Mr Brandon Evans</t>
  </si>
  <si>
    <t>Mr Anthony Andrioli</t>
  </si>
  <si>
    <t>Jeffrey Bourbon</t>
  </si>
  <si>
    <t>Dr Thomas Torreano</t>
  </si>
  <si>
    <t>Lucas Byster</t>
  </si>
  <si>
    <t>Mr Sebastian Mlekicki</t>
  </si>
  <si>
    <t>Mr Jeevan Rag</t>
  </si>
  <si>
    <t>Mark Fuderanan</t>
  </si>
  <si>
    <t>Mr Frederick Abesamis</t>
  </si>
  <si>
    <t>Mr Craig Marino</t>
  </si>
  <si>
    <t>James Hogan</t>
  </si>
  <si>
    <t>Michael Storms</t>
  </si>
  <si>
    <t>Mr Nicholas Madaio Madaio</t>
  </si>
  <si>
    <t>Mr Dion Ottobre</t>
  </si>
  <si>
    <t>Mr Alexander Internicola</t>
  </si>
  <si>
    <t>Matthew Riepenhoff</t>
  </si>
  <si>
    <t>Michael Vega</t>
  </si>
  <si>
    <t>Mr Timothy Gallagher</t>
  </si>
  <si>
    <t>Mr Samson Sebastian</t>
  </si>
  <si>
    <t>Mr Matthew Bahto</t>
  </si>
  <si>
    <t>Mr Bismark Montiel</t>
  </si>
  <si>
    <t>Mr Kevin Guidette</t>
  </si>
  <si>
    <t>Mr John Mangraviti</t>
  </si>
  <si>
    <t>Mark Turanin</t>
  </si>
  <si>
    <t>Raymond Fox</t>
  </si>
  <si>
    <t>Mr Robert Iero</t>
  </si>
  <si>
    <t>Mr Ronald Bibbo</t>
  </si>
  <si>
    <t>Patrick Oneill</t>
  </si>
  <si>
    <t>Clinton</t>
  </si>
  <si>
    <t>Mike Spinetta</t>
  </si>
  <si>
    <t>Father Mark Nillo</t>
  </si>
  <si>
    <t>New Monmouth</t>
  </si>
  <si>
    <t>Berlin Boro</t>
  </si>
  <si>
    <t>MR Joel Nunez</t>
  </si>
  <si>
    <t>Brooklawn</t>
  </si>
  <si>
    <t>MR Nicholas Sciarrillo</t>
  </si>
  <si>
    <t>Mr Thomas Michaels</t>
  </si>
  <si>
    <t>Ledgewood</t>
  </si>
  <si>
    <t>Patrick W Pryor</t>
  </si>
  <si>
    <t>Helmetta</t>
  </si>
  <si>
    <t>Garrett Priebracha</t>
  </si>
  <si>
    <t>Belle Mead</t>
  </si>
  <si>
    <t>Michael Mckinnon</t>
  </si>
  <si>
    <t>Bound Brook</t>
  </si>
  <si>
    <t>Bro James Fontana</t>
  </si>
  <si>
    <t>Mr Andre Sarwan</t>
  </si>
  <si>
    <t>Milford</t>
  </si>
  <si>
    <t>Mr Gianluca Decristofaro</t>
  </si>
  <si>
    <t>Mr Lester D'costa</t>
  </si>
  <si>
    <t>South Bound Brook</t>
  </si>
  <si>
    <t>Mr Gilbert Del Rosario Gabinete</t>
  </si>
  <si>
    <t>Ocean</t>
  </si>
  <si>
    <t>Creamridge</t>
  </si>
  <si>
    <t>Dr Francis Owoh</t>
  </si>
  <si>
    <t>Jim Farrelly</t>
  </si>
  <si>
    <t>Neshanic Station</t>
  </si>
  <si>
    <t>Mr Russ Conrad</t>
  </si>
  <si>
    <t>Mr William Lamorte</t>
  </si>
  <si>
    <t>Patrick O'connor</t>
  </si>
  <si>
    <t>Westampton</t>
  </si>
  <si>
    <t>Bro James Muller</t>
  </si>
  <si>
    <t>Stockton</t>
  </si>
  <si>
    <t>Mr Andrew Diciurcio</t>
  </si>
  <si>
    <t>Haddon Township</t>
  </si>
  <si>
    <t>Mr Thomas Deritis</t>
  </si>
  <si>
    <t>Audubon</t>
  </si>
  <si>
    <t>MR Brendan W Sim</t>
  </si>
  <si>
    <t>MR Michael R Hoffman</t>
  </si>
  <si>
    <t>Mr Patrick Naddeo</t>
  </si>
  <si>
    <t>Mr Vincent Loggia</t>
  </si>
  <si>
    <t>Victor A Spiotto</t>
  </si>
  <si>
    <t>Mr Lino Dealmeida Jr</t>
  </si>
  <si>
    <t>MR Robert W Brennan</t>
  </si>
  <si>
    <t>Evesham</t>
  </si>
  <si>
    <t>91 to 180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</si>
</sst>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0"/>
      <name val="Calibri"/>
      <family val="2"/>
      <scheme val="minor"/>
    </font>
    <font>
      <sz val="12"/>
      <color rgb="FF505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3.9"/>
      <name val="Calibri"/>
      <family val="2"/>
    </font>
    <font>
      <sz val="12"/>
      <color theme="1"/>
      <name val="Calibri"/>
      <family val="2"/>
    </font>
    <font>
      <sz val="13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1F1F1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10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left" vertical="center" wrapText="1"/>
    </xf>
    <xf numFmtId="0" fontId="6" fillId="0" borderId="0" xfId="1" applyFont="1" applyAlignment="1">
      <alignment horizontal="left" vertical="top"/>
    </xf>
    <xf numFmtId="1" fontId="6" fillId="0" borderId="0" xfId="1" applyNumberFormat="1" applyFont="1" applyAlignment="1">
      <alignment horizontal="center" vertical="top" shrinkToFit="1"/>
    </xf>
    <xf numFmtId="0" fontId="6" fillId="0" borderId="0" xfId="1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4" fillId="0" borderId="0" xfId="0" applyNumberFormat="1" applyFont="1"/>
    <xf numFmtId="2" fontId="8" fillId="0" borderId="0" xfId="0" applyNumberFormat="1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0" fontId="7" fillId="0" borderId="0" xfId="0" applyFont="1"/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/>
    </xf>
    <xf numFmtId="1" fontId="11" fillId="0" borderId="0" xfId="2" applyNumberFormat="1" applyFont="1" applyAlignment="1">
      <alignment horizontal="right" vertical="top"/>
    </xf>
    <xf numFmtId="0" fontId="2" fillId="0" borderId="0" xfId="3" applyFont="1" applyAlignment="1">
      <alignment horizontal="left" vertical="top"/>
    </xf>
    <xf numFmtId="0" fontId="6" fillId="2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0" borderId="0" xfId="0" applyFont="1"/>
    <xf numFmtId="0" fontId="1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</cellXfs>
  <cellStyles count="7">
    <cellStyle name="Normal" xfId="0" builtinId="0"/>
    <cellStyle name="Normal 2" xfId="1" xr:uid="{7E97BEEA-7BED-4CD1-A147-AF8586D1FF06}"/>
    <cellStyle name="Normal 2 2" xfId="6" xr:uid="{F33E3466-A267-4DB8-9463-DA518FFA8C94}"/>
    <cellStyle name="Normal 3" xfId="2" xr:uid="{FB2E0E84-BDC1-404F-8C61-DD13E2252934}"/>
    <cellStyle name="Normal 3 2" xfId="3" xr:uid="{68B8EA42-80F6-40AF-80E1-A7A02D6E5B84}"/>
    <cellStyle name="Normal 4" xfId="4" xr:uid="{B4875A02-5B5C-4AA3-9E2C-E3BFF0D6CF89}"/>
    <cellStyle name="Percent 2" xfId="5" xr:uid="{A6CDACCB-25B9-4C31-934F-61F640C38445}"/>
  </cellStyles>
  <dxfs count="111">
    <dxf>
      <fill>
        <patternFill>
          <bgColor theme="9" tint="0.39994506668294322"/>
        </patternFill>
      </fill>
    </dxf>
    <dxf>
      <fill>
        <patternFill patternType="solid">
          <bgColor rgb="FFFF7C8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7C8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7C8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7C8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7C8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7C80"/>
        </patternFill>
      </fill>
    </dxf>
    <dxf>
      <fill>
        <patternFill>
          <bgColor rgb="FFFFFF9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rgb="FFFFFF00"/>
        </patternFill>
      </fill>
      <alignment horizontal="center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rgb="FFFFFF00"/>
        </patternFill>
      </fill>
      <alignment horizontal="center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1F1F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0506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F7C80"/>
      <color rgb="FFEF8B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21.xml"/><Relationship Id="rId34" Type="http://schemas.microsoft.com/office/2017/10/relationships/person" Target="persons/person12.xml"/><Relationship Id="rId42" Type="http://schemas.microsoft.com/office/2017/10/relationships/person" Target="persons/person22.xml"/><Relationship Id="rId47" Type="http://schemas.microsoft.com/office/2017/10/relationships/person" Target="persons/person27.xml"/><Relationship Id="rId50" Type="http://schemas.microsoft.com/office/2017/10/relationships/person" Target="persons/person0.xml"/><Relationship Id="rId55" Type="http://schemas.microsoft.com/office/2017/10/relationships/person" Target="persons/person33.xml"/><Relationship Id="rId63" Type="http://schemas.microsoft.com/office/2017/10/relationships/person" Target="persons/person24.xml"/><Relationship Id="rId68" Type="http://schemas.microsoft.com/office/2017/10/relationships/person" Target="persons/person46.xml"/><Relationship Id="rId76" Type="http://schemas.microsoft.com/office/2017/10/relationships/person" Target="persons/person50.xml"/><Relationship Id="rId7" Type="http://schemas.openxmlformats.org/officeDocument/2006/relationships/worksheet" Target="worksheets/sheet7.xml"/><Relationship Id="rId71" Type="http://schemas.microsoft.com/office/2017/10/relationships/person" Target="persons/person49.xml"/><Relationship Id="rId2" Type="http://schemas.openxmlformats.org/officeDocument/2006/relationships/worksheet" Target="worksheets/sheet2.xml"/><Relationship Id="rId29" Type="http://schemas.microsoft.com/office/2017/10/relationships/person" Target="persons/person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40" Type="http://schemas.microsoft.com/office/2017/10/relationships/person" Target="persons/person.xml"/><Relationship Id="rId24" Type="http://schemas.microsoft.com/office/2017/10/relationships/person" Target="persons/person6.xml"/><Relationship Id="rId32" Type="http://schemas.microsoft.com/office/2017/10/relationships/person" Target="persons/person14.xml"/><Relationship Id="rId37" Type="http://schemas.microsoft.com/office/2017/10/relationships/person" Target="persons/person18.xml"/><Relationship Id="rId45" Type="http://schemas.microsoft.com/office/2017/10/relationships/person" Target="persons/person25.xml"/><Relationship Id="rId53" Type="http://schemas.microsoft.com/office/2017/10/relationships/person" Target="persons/person31.xml"/><Relationship Id="rId58" Type="http://schemas.microsoft.com/office/2017/10/relationships/person" Target="persons/person36.xml"/><Relationship Id="rId66" Type="http://schemas.microsoft.com/office/2017/10/relationships/person" Target="persons/person43.xml"/><Relationship Id="rId74" Type="http://schemas.microsoft.com/office/2017/10/relationships/person" Target="persons/person4.xml"/><Relationship Id="rId79" Type="http://schemas.microsoft.com/office/2017/10/relationships/person" Target="persons/person54.xml"/><Relationship Id="rId5" Type="http://schemas.openxmlformats.org/officeDocument/2006/relationships/worksheet" Target="worksheets/sheet5.xml"/><Relationship Id="rId61" Type="http://schemas.microsoft.com/office/2017/10/relationships/person" Target="persons/person39.xml"/><Relationship Id="rId49" Type="http://schemas.microsoft.com/office/2017/10/relationships/person" Target="persons/person3.xml"/><Relationship Id="rId28" Type="http://schemas.microsoft.com/office/2017/10/relationships/person" Target="persons/person10.xml"/><Relationship Id="rId36" Type="http://schemas.microsoft.com/office/2017/10/relationships/person" Target="persons/person17.xml"/><Relationship Id="rId57" Type="http://schemas.microsoft.com/office/2017/10/relationships/person" Target="persons/person35.xml"/><Relationship Id="rId10" Type="http://schemas.openxmlformats.org/officeDocument/2006/relationships/sharedStrings" Target="sharedStrings.xml"/><Relationship Id="rId60" Type="http://schemas.microsoft.com/office/2017/10/relationships/person" Target="persons/person40.xml"/><Relationship Id="rId31" Type="http://schemas.microsoft.com/office/2017/10/relationships/person" Target="persons/person13.xml"/><Relationship Id="rId44" Type="http://schemas.microsoft.com/office/2017/10/relationships/person" Target="persons/person1.xml"/><Relationship Id="rId52" Type="http://schemas.microsoft.com/office/2017/10/relationships/person" Target="persons/person29.xml"/><Relationship Id="rId65" Type="http://schemas.microsoft.com/office/2017/10/relationships/person" Target="persons/person42.xml"/><Relationship Id="rId73" Type="http://schemas.microsoft.com/office/2017/10/relationships/person" Target="persons/person48.xml"/><Relationship Id="rId78" Type="http://schemas.microsoft.com/office/2017/10/relationships/person" Target="persons/person5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77" Type="http://schemas.microsoft.com/office/2017/10/relationships/person" Target="persons/person5.xml"/><Relationship Id="rId64" Type="http://schemas.microsoft.com/office/2017/10/relationships/person" Target="persons/person45.xml"/><Relationship Id="rId56" Type="http://schemas.microsoft.com/office/2017/10/relationships/person" Target="persons/person38.xml"/><Relationship Id="rId48" Type="http://schemas.microsoft.com/office/2017/10/relationships/person" Target="persons/person30.xml"/><Relationship Id="rId43" Type="http://schemas.microsoft.com/office/2017/10/relationships/person" Target="persons/person28.xml"/><Relationship Id="rId35" Type="http://schemas.microsoft.com/office/2017/10/relationships/person" Target="persons/person20.xml"/><Relationship Id="rId27" Type="http://schemas.microsoft.com/office/2017/10/relationships/person" Target="persons/person2.xml"/><Relationship Id="rId30" Type="http://schemas.microsoft.com/office/2017/10/relationships/person" Target="persons/person15.xml"/><Relationship Id="rId69" Type="http://schemas.microsoft.com/office/2017/10/relationships/person" Target="persons/person7.xml"/><Relationship Id="rId8" Type="http://schemas.openxmlformats.org/officeDocument/2006/relationships/theme" Target="theme/theme1.xml"/><Relationship Id="rId72" Type="http://schemas.microsoft.com/office/2017/10/relationships/person" Target="persons/person52.xml"/><Relationship Id="rId51" Type="http://schemas.microsoft.com/office/2017/10/relationships/person" Target="persons/person34.xml"/><Relationship Id="rId3" Type="http://schemas.openxmlformats.org/officeDocument/2006/relationships/worksheet" Target="worksheets/sheet3.xml"/><Relationship Id="rId67" Type="http://schemas.microsoft.com/office/2017/10/relationships/person" Target="persons/person44.xml"/><Relationship Id="rId25" Type="http://schemas.microsoft.com/office/2017/10/relationships/person" Target="persons/person8.xml"/><Relationship Id="rId33" Type="http://schemas.microsoft.com/office/2017/10/relationships/person" Target="persons/person16.xml"/><Relationship Id="rId38" Type="http://schemas.microsoft.com/office/2017/10/relationships/person" Target="persons/person19.xml"/><Relationship Id="rId46" Type="http://schemas.microsoft.com/office/2017/10/relationships/person" Target="persons/person26.xml"/><Relationship Id="rId59" Type="http://schemas.microsoft.com/office/2017/10/relationships/person" Target="persons/person37.xml"/><Relationship Id="rId75" Type="http://schemas.microsoft.com/office/2017/10/relationships/person" Target="persons/person51.xml"/><Relationship Id="rId70" Type="http://schemas.microsoft.com/office/2017/10/relationships/person" Target="persons/person47.xml"/><Relationship Id="rId41" Type="http://schemas.microsoft.com/office/2017/10/relationships/person" Target="persons/person23.xml"/><Relationship Id="rId54" Type="http://schemas.microsoft.com/office/2017/10/relationships/person" Target="persons/person32.xml"/><Relationship Id="rId62" Type="http://schemas.microsoft.com/office/2017/10/relationships/person" Target="persons/person4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52.xml><?xml version="1.0" encoding="utf-8"?>
<personList xmlns="http://schemas.microsoft.com/office/spreadsheetml/2018/threadedcomments" xmlns:x="http://schemas.openxmlformats.org/spreadsheetml/2006/main"/>
</file>

<file path=xl/persons/person53.xml><?xml version="1.0" encoding="utf-8"?>
<personList xmlns="http://schemas.microsoft.com/office/spreadsheetml/2018/threadedcomments" xmlns:x="http://schemas.openxmlformats.org/spreadsheetml/2006/main"/>
</file>

<file path=xl/persons/person54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B200C7-2EF5-4ACE-9C65-24F23B762E4B}" name="Nov_1" displayName="Nov_1" ref="A1:L310" totalsRowShown="0" headerRowDxfId="110" dataDxfId="109">
  <autoFilter ref="A1:L310" xr:uid="{5ABD5E14-EEB0-488F-AB26-57F7E5BEEC63}"/>
  <sortState xmlns:xlrd2="http://schemas.microsoft.com/office/spreadsheetml/2017/richdata2" ref="A2:L310">
    <sortCondition ref="I1:I310"/>
  </sortState>
  <tableColumns count="12">
    <tableColumn id="1" xr3:uid="{40F581AC-D044-47C9-BEEA-3FC560AB8E7A}" name="Member #" dataDxfId="108"/>
    <tableColumn id="2" xr3:uid="{A160B607-93BC-4A4B-8EA9-A84AA895CDB7}" name="Name" dataDxfId="107"/>
    <tableColumn id="3" xr3:uid="{0AD033D3-347B-4C6E-8F77-8A9A110D47A2}" name="City" dataDxfId="106"/>
    <tableColumn id="4" xr3:uid="{FAB6E70A-8BB7-44A9-B9C9-86559B8D5588}" name="Date Assigned" dataDxfId="105"/>
    <tableColumn id="5" xr3:uid="{06E24963-F0CE-4067-951D-933962EA3146}" name="Assigned Council #" dataDxfId="104"/>
    <tableColumn id="6" xr3:uid="{A23128B4-12FF-4B93-AE8B-D501798064DD}" name="Council Name" dataDxfId="103">
      <calculatedColumnFormula>VLOOKUP($E2,NJLookup2024_2025[],2,FALSE)</calculatedColumnFormula>
    </tableColumn>
    <tableColumn id="7" xr3:uid="{7C7FFCD2-7CA4-4E1C-8598-5EED7128A607}" name="City/Town" dataDxfId="102">
      <calculatedColumnFormula>VLOOKUP($E2,NJLookup2024_2025[],3,FALSE)</calculatedColumnFormula>
    </tableColumn>
    <tableColumn id="8" xr3:uid="{E6C98D44-31DE-439A-B2E5-CF0A143AAE00}" name="Diocese" dataDxfId="101">
      <calculatedColumnFormula>VLOOKUP($E2,NJLookup2024_2025[],4,FALSE)</calculatedColumnFormula>
    </tableColumn>
    <tableColumn id="9" xr3:uid="{8402B4DC-9555-486D-A964-CFE77BCE2F38}" name="District" dataDxfId="100">
      <calculatedColumnFormula>VLOOKUP($E2,NJLookup2024_2025[],5,FALSE)</calculatedColumnFormula>
    </tableColumn>
    <tableColumn id="10" xr3:uid="{B99F83CE-F783-4B0A-A485-6D910C3A41F9}" name="District Deputy" dataDxfId="99">
      <calculatedColumnFormula>VLOOKUP($E2,NJLookup2024_2025[],6,FALSE)</calculatedColumnFormula>
    </tableColumn>
    <tableColumn id="11" xr3:uid="{27EA0E3B-5F75-4CEE-A40A-3F21654C718A}" name="Chapter or Federation" dataDxfId="98">
      <calculatedColumnFormula>VLOOKUP($E2,NJLookup2024_2025[],7,FALSE)</calculatedColumnFormula>
    </tableColumn>
    <tableColumn id="12" xr3:uid="{D44B464A-1EEB-408A-B9B6-691C798AD29E}" name="Days on" dataDxfId="97">
      <calculatedColumnFormula>$O$3-D2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0444C7-C0CF-428E-918C-176EA6C783CA}" name="Nov_12" displayName="Nov_12" ref="A1:L85" totalsRowShown="0" headerRowDxfId="87" dataDxfId="86">
  <autoFilter ref="A1:L85" xr:uid="{5ABD5E14-EEB0-488F-AB26-57F7E5BEEC63}"/>
  <sortState xmlns:xlrd2="http://schemas.microsoft.com/office/spreadsheetml/2017/richdata2" ref="A2:L85">
    <sortCondition ref="I1:I85"/>
  </sortState>
  <tableColumns count="12">
    <tableColumn id="1" xr3:uid="{EA66D5D3-98F7-403B-B481-61BFECD100A2}" name="Member #" dataDxfId="85"/>
    <tableColumn id="2" xr3:uid="{5B83FC0D-F27A-4422-B1C5-D64FD374EBF0}" name="Name" dataDxfId="84"/>
    <tableColumn id="3" xr3:uid="{C99187E7-21A8-4F78-BAF5-226CACC95188}" name="City" dataDxfId="83"/>
    <tableColumn id="4" xr3:uid="{3BDE05D4-DC2F-429A-ACA8-B4464B934513}" name="Date Assigned" dataDxfId="82"/>
    <tableColumn id="5" xr3:uid="{23409698-D1D1-48A0-B5C3-08354E8A41DE}" name="Assigned Council #" dataDxfId="81"/>
    <tableColumn id="6" xr3:uid="{FD65EEF7-7597-4897-BF7A-D279FB64ACB6}" name="Council Name" dataDxfId="80">
      <calculatedColumnFormula>VLOOKUP($E2,NJLookup2024_2025[],2,FALSE)</calculatedColumnFormula>
    </tableColumn>
    <tableColumn id="7" xr3:uid="{4784E15D-1AF3-4D17-B23C-B17E155DD5DF}" name="City/Town" dataDxfId="79">
      <calculatedColumnFormula>VLOOKUP($E2,NJLookup2024_2025[],3,FALSE)</calculatedColumnFormula>
    </tableColumn>
    <tableColumn id="8" xr3:uid="{A0B51F33-49AD-495F-9E19-CAF7E8AB10AB}" name="Diocese" dataDxfId="78">
      <calculatedColumnFormula>VLOOKUP($E2,NJLookup2024_2025[],4,FALSE)</calculatedColumnFormula>
    </tableColumn>
    <tableColumn id="9" xr3:uid="{BFDA7FD5-965D-4B11-9894-D0192F91C7E7}" name="District" dataDxfId="77">
      <calculatedColumnFormula>VLOOKUP($E2,NJLookup2024_2025[],5,FALSE)</calculatedColumnFormula>
    </tableColumn>
    <tableColumn id="10" xr3:uid="{4B003286-DD19-417D-9A14-E6CDFC9C04FA}" name="District Deputy" dataDxfId="76">
      <calculatedColumnFormula>VLOOKUP($E2,NJLookup2024_2025[],6,FALSE)</calculatedColumnFormula>
    </tableColumn>
    <tableColumn id="11" xr3:uid="{71EBF818-9CC0-4F95-9EAD-D2DF00D50456}" name="Chapter or Federation" dataDxfId="75">
      <calculatedColumnFormula>VLOOKUP($E2,NJLookup2024_2025[],7,FALSE)</calculatedColumnFormula>
    </tableColumn>
    <tableColumn id="12" xr3:uid="{16AD9424-4912-4BCB-8530-9CE3CE2AED2F}" name="Days on" dataDxfId="74">
      <calculatedColumnFormula>$Q$1-D2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6B9478-F69A-4218-8DD7-B4230B555FE0}" name="Nov_123" displayName="Nov_123" ref="A1:L72" totalsRowShown="0" headerRowDxfId="73" dataDxfId="72">
  <autoFilter ref="A1:L72" xr:uid="{5ABD5E14-EEB0-488F-AB26-57F7E5BEEC63}"/>
  <sortState xmlns:xlrd2="http://schemas.microsoft.com/office/spreadsheetml/2017/richdata2" ref="A2:L72">
    <sortCondition ref="I1:I72"/>
  </sortState>
  <tableColumns count="12">
    <tableColumn id="1" xr3:uid="{CCF6BEDA-C97C-47C0-98C7-89149799B33E}" name="Member #" dataDxfId="71"/>
    <tableColumn id="2" xr3:uid="{DC466EDB-4BAA-431B-AD7B-A4385F34C99B}" name="Name" dataDxfId="70"/>
    <tableColumn id="3" xr3:uid="{B4769969-CDB3-45AF-AD0C-6E68BAD88A7A}" name="City" dataDxfId="69"/>
    <tableColumn id="4" xr3:uid="{B1BBFF31-6463-4E16-9027-6D2A75AD9D61}" name="Date Assigned" dataDxfId="68"/>
    <tableColumn id="5" xr3:uid="{5D658514-0F54-4EC3-A4F0-5ABE603837F3}" name="Assigned Council #" dataDxfId="67"/>
    <tableColumn id="6" xr3:uid="{5DEF18A1-29D9-40C2-8AF6-76B598F17E6B}" name="Council Name" dataDxfId="66">
      <calculatedColumnFormula>VLOOKUP($E2,NJLookup2024_2025[],2,FALSE)</calculatedColumnFormula>
    </tableColumn>
    <tableColumn id="7" xr3:uid="{E7283849-23DE-424C-A84C-118731E3E2C3}" name="City/Town" dataDxfId="65">
      <calculatedColumnFormula>VLOOKUP($E2,NJLookup2024_2025[],3,FALSE)</calculatedColumnFormula>
    </tableColumn>
    <tableColumn id="8" xr3:uid="{2A42E1C5-4B4D-43FE-8B8B-3740AE3CE9FF}" name="Diocese" dataDxfId="64">
      <calculatedColumnFormula>VLOOKUP($E2,NJLookup2024_2025[],4,FALSE)</calculatedColumnFormula>
    </tableColumn>
    <tableColumn id="9" xr3:uid="{E3BD16C1-C0F0-43DB-BFED-17BDBF1E0D2E}" name="District" dataDxfId="63">
      <calculatedColumnFormula>VLOOKUP($E2,NJLookup2024_2025[],5,FALSE)</calculatedColumnFormula>
    </tableColumn>
    <tableColumn id="10" xr3:uid="{FB806C69-E129-4166-A754-CADD3CD97A30}" name="District Deputy" dataDxfId="62">
      <calculatedColumnFormula>VLOOKUP($E2,NJLookup2024_2025[],6,FALSE)</calculatedColumnFormula>
    </tableColumn>
    <tableColumn id="11" xr3:uid="{739408F0-146C-4DE7-8D7A-54927CC3EB50}" name="Chapter or Federation" dataDxfId="61">
      <calculatedColumnFormula>VLOOKUP($E2,NJLookup2024_2025[],7,FALSE)</calculatedColumnFormula>
    </tableColumn>
    <tableColumn id="12" xr3:uid="{302321CA-16D9-47EB-8EF4-96EBDE4E02BC}" name="Days on" dataDxfId="60">
      <calculatedColumnFormula>$Q$1-D2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7499C5-D07E-4F5D-85EE-4D56E801EA72}" name="Nov_1234" displayName="Nov_1234" ref="A1:L38" totalsRowShown="0" headerRowDxfId="59" dataDxfId="58">
  <autoFilter ref="A1:L38" xr:uid="{5ABD5E14-EEB0-488F-AB26-57F7E5BEEC63}"/>
  <sortState xmlns:xlrd2="http://schemas.microsoft.com/office/spreadsheetml/2017/richdata2" ref="A2:L38">
    <sortCondition ref="I1:I38"/>
  </sortState>
  <tableColumns count="12">
    <tableColumn id="1" xr3:uid="{BBE13D5E-7BA6-4D90-9B93-4D153B18FC60}" name="Member #" dataDxfId="57"/>
    <tableColumn id="2" xr3:uid="{ED680AFD-CC9B-4B88-AFB1-1E8E3A09D692}" name="Name" dataDxfId="56"/>
    <tableColumn id="3" xr3:uid="{FC22FF67-5C3C-4F77-A6CF-52E4A1D03FD0}" name="City" dataDxfId="55"/>
    <tableColumn id="4" xr3:uid="{EE6669FB-293E-4A0A-9223-A9F359149278}" name="Date Assigned" dataDxfId="54"/>
    <tableColumn id="5" xr3:uid="{40A93962-8A40-4B86-8E79-82A51EF16117}" name="Assigned Council #" dataDxfId="53"/>
    <tableColumn id="6" xr3:uid="{4E186726-24A7-486C-8C1A-6EC4BD523F84}" name="Council Name" dataDxfId="52">
      <calculatedColumnFormula>VLOOKUP($E2,NJLookup2024_2025[],2,FALSE)</calculatedColumnFormula>
    </tableColumn>
    <tableColumn id="7" xr3:uid="{7B663BC6-B440-4CF8-A481-DE029804C212}" name="City/Town" dataDxfId="51">
      <calculatedColumnFormula>VLOOKUP($E2,NJLookup2024_2025[],3,FALSE)</calculatedColumnFormula>
    </tableColumn>
    <tableColumn id="8" xr3:uid="{8FAD4276-70AF-454D-9700-544881C98572}" name="Diocese" dataDxfId="50">
      <calculatedColumnFormula>VLOOKUP($E2,NJLookup2024_2025[],4,FALSE)</calculatedColumnFormula>
    </tableColumn>
    <tableColumn id="9" xr3:uid="{61EC3673-96E9-4AC1-A406-2ED124E0CF55}" name="District" dataDxfId="49">
      <calculatedColumnFormula>VLOOKUP($E2,NJLookup2024_2025[],5,FALSE)</calculatedColumnFormula>
    </tableColumn>
    <tableColumn id="10" xr3:uid="{4B5F9488-AF98-41A0-A40A-CE9C2A91FB58}" name="District Deputy" dataDxfId="48">
      <calculatedColumnFormula>VLOOKUP($E2,NJLookup2024_2025[],6,FALSE)</calculatedColumnFormula>
    </tableColumn>
    <tableColumn id="11" xr3:uid="{4D3E190F-FFA9-46F2-A9EC-6664866BBF76}" name="Chapter or Federation" dataDxfId="47">
      <calculatedColumnFormula>VLOOKUP($E2,NJLookup2024_2025[],7,FALSE)</calculatedColumnFormula>
    </tableColumn>
    <tableColumn id="12" xr3:uid="{3B5A1495-D586-4D90-9DCB-3B3CB8067B32}" name="Days on" dataDxfId="46">
      <calculatedColumnFormula>$Q$1-D2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533DE87-C45C-4849-8E34-DA8A2297B26A}" name="Nov_12346" displayName="Nov_12346" ref="A1:L61" totalsRowShown="0" headerRowDxfId="45" dataDxfId="44">
  <autoFilter ref="A1:L61" xr:uid="{5ABD5E14-EEB0-488F-AB26-57F7E5BEEC63}"/>
  <sortState xmlns:xlrd2="http://schemas.microsoft.com/office/spreadsheetml/2017/richdata2" ref="A2:L61">
    <sortCondition ref="I1:I61"/>
  </sortState>
  <tableColumns count="12">
    <tableColumn id="1" xr3:uid="{07AECB41-99F7-430F-BF04-4DFCE3D87ADB}" name="Member #" dataDxfId="43"/>
    <tableColumn id="2" xr3:uid="{9F02930D-6C58-4DD8-B043-BCC96732EDF1}" name="Name" dataDxfId="42"/>
    <tableColumn id="3" xr3:uid="{DE01C645-7D1D-4540-AFB4-A6D2C29A242A}" name="City" dataDxfId="41"/>
    <tableColumn id="4" xr3:uid="{7B1E76F0-DFFA-4AA9-AB79-9ABA23B1967B}" name="Date Assigned" dataDxfId="40"/>
    <tableColumn id="5" xr3:uid="{00CD6A42-E925-4189-B5A4-83AAE54869D3}" name="Assigned Council #" dataDxfId="39"/>
    <tableColumn id="6" xr3:uid="{49D9AF57-0868-446B-8F5F-2EEE55632885}" name="Council Name" dataDxfId="38">
      <calculatedColumnFormula>VLOOKUP($E2,NJLookup2024_2025[],2,FALSE)</calculatedColumnFormula>
    </tableColumn>
    <tableColumn id="7" xr3:uid="{DAA9498F-0331-44D7-B935-3C524D016E92}" name="City/Town" dataDxfId="37">
      <calculatedColumnFormula>VLOOKUP($E2,NJLookup2024_2025[],3,FALSE)</calculatedColumnFormula>
    </tableColumn>
    <tableColumn id="8" xr3:uid="{686AC39D-9A3A-407D-89DB-BBD76BD99372}" name="Diocese" dataDxfId="36">
      <calculatedColumnFormula>VLOOKUP($E2,NJLookup2024_2025[],4,FALSE)</calculatedColumnFormula>
    </tableColumn>
    <tableColumn id="9" xr3:uid="{EBC13D3A-189F-482C-BD7D-4F137948C1BD}" name="District" dataDxfId="35">
      <calculatedColumnFormula>VLOOKUP($E2,NJLookup2024_2025[],5,FALSE)</calculatedColumnFormula>
    </tableColumn>
    <tableColumn id="10" xr3:uid="{0EF60DE2-D7A9-42D1-847D-69A3570A4F87}" name="District Deputy" dataDxfId="34">
      <calculatedColumnFormula>VLOOKUP($E2,NJLookup2024_2025[],6,FALSE)</calculatedColumnFormula>
    </tableColumn>
    <tableColumn id="11" xr3:uid="{2EFD8EF6-1125-493B-9DB7-79D8052AD2FD}" name="Chapter or Federation" dataDxfId="33">
      <calculatedColumnFormula>VLOOKUP($E2,NJLookup2024_2025[],7,FALSE)</calculatedColumnFormula>
    </tableColumn>
    <tableColumn id="12" xr3:uid="{BF8B1788-F673-4EE2-8D21-FECE4F60BD85}" name="Days on" dataDxfId="32">
      <calculatedColumnFormula>$Q$1-D2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7EC0BEB-7000-401C-B85A-8D492CA43D03}" name="Nov_12347" displayName="Nov_12347" ref="A1:L58" totalsRowShown="0" headerRowDxfId="31" dataDxfId="30">
  <autoFilter ref="A1:L58" xr:uid="{5ABD5E14-EEB0-488F-AB26-57F7E5BEEC63}"/>
  <sortState xmlns:xlrd2="http://schemas.microsoft.com/office/spreadsheetml/2017/richdata2" ref="A2:L58">
    <sortCondition ref="I1:I58"/>
  </sortState>
  <tableColumns count="12">
    <tableColumn id="1" xr3:uid="{9727BD4B-C8A5-490B-9B66-D0DE3753EBD9}" name="Member #" dataDxfId="29"/>
    <tableColumn id="2" xr3:uid="{0FBD4B7B-FDD8-414D-BCF1-1DBE1B0E47BD}" name="Name" dataDxfId="28"/>
    <tableColumn id="3" xr3:uid="{CED5F932-5E3D-4F46-AB22-9354F911E0F9}" name="City" dataDxfId="27"/>
    <tableColumn id="4" xr3:uid="{0F796780-3321-46C1-B7DB-22FD1941055C}" name="Date Assigned" dataDxfId="26"/>
    <tableColumn id="5" xr3:uid="{15EBDC11-7867-4311-AC0A-81202311AA46}" name="Assigned Council #" dataDxfId="25"/>
    <tableColumn id="6" xr3:uid="{7AC2E488-B75D-4490-99AD-804B0F1828E0}" name="Council Name" dataDxfId="24">
      <calculatedColumnFormula>VLOOKUP($E2,NJLookup2024_2025[],2,FALSE)</calculatedColumnFormula>
    </tableColumn>
    <tableColumn id="7" xr3:uid="{0E2C074B-341E-4539-B523-C15DE95F485F}" name="City/Town" dataDxfId="23">
      <calculatedColumnFormula>VLOOKUP($E2,NJLookup2024_2025[],3,FALSE)</calculatedColumnFormula>
    </tableColumn>
    <tableColumn id="8" xr3:uid="{AD47F755-D84B-47C6-BDA5-DEBE530CF55C}" name="Diocese" dataDxfId="22">
      <calculatedColumnFormula>VLOOKUP($E2,NJLookup2024_2025[],4,FALSE)</calculatedColumnFormula>
    </tableColumn>
    <tableColumn id="9" xr3:uid="{D82AD6F8-1E1A-4A3D-9447-980479AC7588}" name="District" dataDxfId="21">
      <calculatedColumnFormula>VLOOKUP($E2,NJLookup2024_2025[],5,FALSE)</calculatedColumnFormula>
    </tableColumn>
    <tableColumn id="10" xr3:uid="{A51D78A1-5F57-4C12-85BD-CFE1D53A37D1}" name="District Deputy" dataDxfId="20">
      <calculatedColumnFormula>VLOOKUP($E2,NJLookup2024_2025[],6,FALSE)</calculatedColumnFormula>
    </tableColumn>
    <tableColumn id="11" xr3:uid="{8159ED0F-928B-4586-86EC-EF1656F206B2}" name="Chapter or Federation" dataDxfId="19">
      <calculatedColumnFormula>VLOOKUP($E2,NJLookup2024_2025[],7,FALSE)</calculatedColumnFormula>
    </tableColumn>
    <tableColumn id="12" xr3:uid="{2DE64941-023F-42CD-A5EE-22231212E8C5}" name="Days on" dataDxfId="18">
      <calculatedColumnFormula>$Q$1-D2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06C0389-0285-446A-AA0F-E2F2CA3980B9}" name="NJLookup2024_2025" displayName="NJLookup2024_2025" ref="A1:G392" totalsRowShown="0" headerRowDxfId="96" dataDxfId="95" headerRowCellStyle="Normal 2" dataCellStyle="Normal 2">
  <autoFilter ref="A1:G392" xr:uid="{9B8DC12E-ACBF-4E40-A6E7-F923D60769AD}"/>
  <sortState xmlns:xlrd2="http://schemas.microsoft.com/office/spreadsheetml/2017/richdata2" ref="A2:G392">
    <sortCondition ref="A1:A392"/>
  </sortState>
  <tableColumns count="7">
    <tableColumn id="1" xr3:uid="{79329664-F14B-4B3E-9203-161CDAB0562E}" name="Council #" dataDxfId="94" dataCellStyle="Normal 2"/>
    <tableColumn id="2" xr3:uid="{A68CF4FA-F4FF-429F-A428-2693C62E4557}" name="Council Name" dataDxfId="93" dataCellStyle="Normal 2"/>
    <tableColumn id="3" xr3:uid="{C9ECF16C-7254-4CC9-9ECD-C1086C74B678}" name="City/Town" dataDxfId="92" dataCellStyle="Normal 2"/>
    <tableColumn id="4" xr3:uid="{122E22B1-6C60-4938-8FED-A6AA34C3A484}" name="Diocese" dataDxfId="91" dataCellStyle="Normal 2"/>
    <tableColumn id="5" xr3:uid="{37BA73AF-3BC9-4614-9063-6786F0BA79E4}" name="District" dataDxfId="90" dataCellStyle="Normal 2"/>
    <tableColumn id="6" xr3:uid="{023789FF-A9E1-4F9B-8D2F-6AF3E822A2C5}" name="District Deputy" dataDxfId="89" dataCellStyle="Normal 2"/>
    <tableColumn id="7" xr3:uid="{79BF476B-C92B-4F39-A017-442FD1117352}" name="Chapter or Federation" dataDxfId="88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EE5E-5386-416D-937E-0BCFE4065DAF}">
  <sheetPr>
    <pageSetUpPr fitToPage="1"/>
  </sheetPr>
  <dimension ref="A1:S312"/>
  <sheetViews>
    <sheetView tabSelected="1" zoomScale="116" zoomScaleNormal="116" workbookViewId="0">
      <selection activeCell="A2" sqref="A2"/>
    </sheetView>
  </sheetViews>
  <sheetFormatPr defaultRowHeight="15.5" x14ac:dyDescent="0.35"/>
  <cols>
    <col min="1" max="1" width="11.54296875" style="13" customWidth="1"/>
    <col min="2" max="2" width="22.90625" style="5" customWidth="1"/>
    <col min="4" max="4" width="12.1796875" customWidth="1"/>
    <col min="5" max="5" width="10.26953125" style="5" customWidth="1"/>
    <col min="6" max="6" width="10.36328125" style="5" customWidth="1"/>
    <col min="7" max="7" width="13.08984375" style="5" customWidth="1"/>
    <col min="8" max="8" width="13.7265625" style="5" customWidth="1"/>
    <col min="9" max="9" width="5.81640625" style="5" customWidth="1"/>
    <col min="10" max="10" width="14" style="5" customWidth="1"/>
    <col min="11" max="11" width="20.1796875" style="5" customWidth="1"/>
    <col min="12" max="12" width="8.81640625" style="5" customWidth="1"/>
    <col min="13" max="13" width="2.453125" style="5" customWidth="1"/>
    <col min="14" max="14" width="6" style="5" customWidth="1"/>
    <col min="15" max="15" width="12.7265625" style="5" customWidth="1"/>
    <col min="16" max="16" width="10.08984375" style="5" bestFit="1" customWidth="1"/>
    <col min="17" max="17" width="10.6328125" style="5" bestFit="1" customWidth="1"/>
    <col min="18" max="18" width="14.81640625" style="5" bestFit="1" customWidth="1"/>
    <col min="19" max="19" width="12" style="5" bestFit="1" customWidth="1"/>
    <col min="20" max="16384" width="8.7265625" style="5"/>
  </cols>
  <sheetData>
    <row r="1" spans="1:19" s="18" customFormat="1" x14ac:dyDescent="0.35">
      <c r="A1" s="19" t="s">
        <v>15</v>
      </c>
      <c r="B1" s="16" t="s">
        <v>0</v>
      </c>
      <c r="C1" s="16" t="s">
        <v>16</v>
      </c>
      <c r="D1" s="16" t="s">
        <v>17</v>
      </c>
      <c r="E1" s="16" t="s">
        <v>18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7" t="s">
        <v>807</v>
      </c>
      <c r="N1" s="4" t="s">
        <v>989</v>
      </c>
      <c r="O1" s="2">
        <f>COUNTA(Nov_1[Member '#])</f>
        <v>309</v>
      </c>
    </row>
    <row r="2" spans="1:19" ht="18.5" x14ac:dyDescent="0.45">
      <c r="A2" s="12">
        <v>5441712</v>
      </c>
      <c r="B2" t="s">
        <v>795</v>
      </c>
      <c r="C2" s="12" t="s">
        <v>142</v>
      </c>
      <c r="D2" s="15">
        <v>45408</v>
      </c>
      <c r="E2" s="12">
        <v>6209</v>
      </c>
      <c r="F2" s="12" t="str">
        <f>VLOOKUP($E2,NJLookup2024_2025[],2,FALSE)</f>
        <v>Santa Rosa De Lima</v>
      </c>
      <c r="G2" s="12" t="str">
        <f>VLOOKUP($E2,NJLookup2024_2025[],3,FALSE)</f>
        <v>Union City</v>
      </c>
      <c r="H2" s="12" t="str">
        <f>VLOOKUP($E2,NJLookup2024_2025[],4,FALSE)</f>
        <v>Newark</v>
      </c>
      <c r="I2" s="12">
        <f>VLOOKUP($E2,NJLookup2024_2025[],5,FALSE)</f>
        <v>1</v>
      </c>
      <c r="J2" s="11" t="str">
        <f>VLOOKUP($E2,NJLookup2024_2025[],6,FALSE)</f>
        <v>Enrique Blanco</v>
      </c>
      <c r="K2" s="12" t="str">
        <f>VLOOKUP($E2,NJLookup2024_2025[],7,FALSE)</f>
        <v>Hudson County Federation</v>
      </c>
      <c r="L2" s="14">
        <f>$O$3-D2</f>
        <v>189</v>
      </c>
      <c r="Q2" s="25" t="s">
        <v>1023</v>
      </c>
      <c r="R2" s="5" t="s">
        <v>1116</v>
      </c>
      <c r="S2" s="26" t="s">
        <v>1024</v>
      </c>
    </row>
    <row r="3" spans="1:19" x14ac:dyDescent="0.35">
      <c r="A3" s="12">
        <v>4322213</v>
      </c>
      <c r="B3" t="s">
        <v>1114</v>
      </c>
      <c r="C3" s="12" t="s">
        <v>73</v>
      </c>
      <c r="D3" s="15">
        <v>45596</v>
      </c>
      <c r="E3" s="12">
        <v>371</v>
      </c>
      <c r="F3" s="12" t="str">
        <f>VLOOKUP($E3,NJLookup2024_2025[],2,FALSE)</f>
        <v>Star of the Sea</v>
      </c>
      <c r="G3" s="12" t="str">
        <f>VLOOKUP($E3,NJLookup2024_2025[],3,FALSE)</f>
        <v>Bayonne</v>
      </c>
      <c r="H3" s="12" t="str">
        <f>VLOOKUP($E3,NJLookup2024_2025[],4,FALSE)</f>
        <v>Newark</v>
      </c>
      <c r="I3" s="12">
        <f>VLOOKUP($E3,NJLookup2024_2025[],5,FALSE)</f>
        <v>2</v>
      </c>
      <c r="J3" s="11" t="str">
        <f>VLOOKUP($E3,NJLookup2024_2025[],6,FALSE)</f>
        <v>Anthony Forino</v>
      </c>
      <c r="K3" s="12" t="str">
        <f>VLOOKUP($E3,NJLookup2024_2025[],7,FALSE)</f>
        <v>Hudson County Federation</v>
      </c>
      <c r="L3" s="14">
        <f>$O$3-D3</f>
        <v>1</v>
      </c>
      <c r="N3" s="4" t="s">
        <v>759</v>
      </c>
      <c r="O3" s="3">
        <v>45597</v>
      </c>
      <c r="P3" s="1">
        <f>COUNTA(Nov_1[Member '#])</f>
        <v>309</v>
      </c>
      <c r="Q3" s="1">
        <v>200</v>
      </c>
      <c r="R3" s="27">
        <f>P3-Q3-S3</f>
        <v>52</v>
      </c>
      <c r="S3" s="27">
        <v>57</v>
      </c>
    </row>
    <row r="4" spans="1:19" x14ac:dyDescent="0.35">
      <c r="A4" s="12">
        <v>5486332</v>
      </c>
      <c r="B4" t="s">
        <v>1092</v>
      </c>
      <c r="C4" s="12" t="s">
        <v>73</v>
      </c>
      <c r="D4" s="15">
        <v>45591</v>
      </c>
      <c r="E4" s="12">
        <v>475</v>
      </c>
      <c r="F4" s="12" t="str">
        <f>VLOOKUP($E4,NJLookup2024_2025[],2,FALSE)</f>
        <v>Paulus Hook</v>
      </c>
      <c r="G4" s="12" t="str">
        <f>VLOOKUP($E4,NJLookup2024_2025[],3,FALSE)</f>
        <v>Jersey City</v>
      </c>
      <c r="H4" s="12" t="str">
        <f>VLOOKUP($E4,NJLookup2024_2025[],4,FALSE)</f>
        <v>Newark</v>
      </c>
      <c r="I4" s="12">
        <f>VLOOKUP($E4,NJLookup2024_2025[],5,FALSE)</f>
        <v>2</v>
      </c>
      <c r="J4" s="11" t="str">
        <f>VLOOKUP($E4,NJLookup2024_2025[],6,FALSE)</f>
        <v>Anthony Forino</v>
      </c>
      <c r="K4" s="12" t="str">
        <f>VLOOKUP($E4,NJLookup2024_2025[],7,FALSE)</f>
        <v>Hudson County Federation</v>
      </c>
      <c r="L4" s="14">
        <f>$O$3-D4</f>
        <v>6</v>
      </c>
      <c r="O4" s="5" t="s">
        <v>83</v>
      </c>
      <c r="P4" s="5">
        <f>COUNTIF(Nov_1[Diocese],O4)</f>
        <v>60</v>
      </c>
      <c r="Q4" s="5">
        <v>35</v>
      </c>
      <c r="R4" s="27">
        <f t="shared" ref="R4:R8" si="0">P4-Q4-S4</f>
        <v>8</v>
      </c>
      <c r="S4" s="27">
        <v>17</v>
      </c>
    </row>
    <row r="5" spans="1:19" x14ac:dyDescent="0.35">
      <c r="A5" s="12">
        <v>5484209</v>
      </c>
      <c r="B5" t="s">
        <v>1075</v>
      </c>
      <c r="C5" s="12" t="s">
        <v>142</v>
      </c>
      <c r="D5" s="15">
        <v>45586</v>
      </c>
      <c r="E5" s="12">
        <v>475</v>
      </c>
      <c r="F5" s="12" t="str">
        <f>VLOOKUP($E5,NJLookup2024_2025[],2,FALSE)</f>
        <v>Paulus Hook</v>
      </c>
      <c r="G5" s="12" t="str">
        <f>VLOOKUP($E5,NJLookup2024_2025[],3,FALSE)</f>
        <v>Jersey City</v>
      </c>
      <c r="H5" s="12" t="str">
        <f>VLOOKUP($E5,NJLookup2024_2025[],4,FALSE)</f>
        <v>Newark</v>
      </c>
      <c r="I5" s="12">
        <f>VLOOKUP($E5,NJLookup2024_2025[],5,FALSE)</f>
        <v>2</v>
      </c>
      <c r="J5" s="11" t="str">
        <f>VLOOKUP($E5,NJLookup2024_2025[],6,FALSE)</f>
        <v>Anthony Forino</v>
      </c>
      <c r="K5" s="12" t="str">
        <f>VLOOKUP($E5,NJLookup2024_2025[],7,FALSE)</f>
        <v>Hudson County Federation</v>
      </c>
      <c r="L5" s="14">
        <f>$O$3-D5</f>
        <v>11</v>
      </c>
      <c r="O5" s="5" t="s">
        <v>156</v>
      </c>
      <c r="P5" s="5">
        <f>COUNTIF(Nov_1[Diocese],O5)</f>
        <v>57</v>
      </c>
      <c r="Q5" s="5">
        <v>38</v>
      </c>
      <c r="R5" s="27">
        <f t="shared" si="0"/>
        <v>8</v>
      </c>
      <c r="S5" s="27">
        <v>11</v>
      </c>
    </row>
    <row r="6" spans="1:19" x14ac:dyDescent="0.35">
      <c r="A6" s="12">
        <v>5476990</v>
      </c>
      <c r="B6" t="s">
        <v>979</v>
      </c>
      <c r="C6" s="12" t="s">
        <v>93</v>
      </c>
      <c r="D6" s="15">
        <v>45560</v>
      </c>
      <c r="E6" s="12">
        <v>475</v>
      </c>
      <c r="F6" s="12" t="str">
        <f>VLOOKUP($E6,NJLookup2024_2025[],2,FALSE)</f>
        <v>Paulus Hook</v>
      </c>
      <c r="G6" s="12" t="str">
        <f>VLOOKUP($E6,NJLookup2024_2025[],3,FALSE)</f>
        <v>Jersey City</v>
      </c>
      <c r="H6" s="12" t="str">
        <f>VLOOKUP($E6,NJLookup2024_2025[],4,FALSE)</f>
        <v>Newark</v>
      </c>
      <c r="I6" s="12">
        <f>VLOOKUP($E6,NJLookup2024_2025[],5,FALSE)</f>
        <v>2</v>
      </c>
      <c r="J6" s="11" t="str">
        <f>VLOOKUP($E6,NJLookup2024_2025[],6,FALSE)</f>
        <v>Anthony Forino</v>
      </c>
      <c r="K6" s="12" t="str">
        <f>VLOOKUP($E6,NJLookup2024_2025[],7,FALSE)</f>
        <v>Hudson County Federation</v>
      </c>
      <c r="L6" s="14">
        <f>$O$3-D6</f>
        <v>37</v>
      </c>
      <c r="O6" s="5" t="s">
        <v>47</v>
      </c>
      <c r="P6" s="5">
        <f>COUNTIF(Nov_1[Diocese],O6)</f>
        <v>84</v>
      </c>
      <c r="Q6" s="5">
        <v>45</v>
      </c>
      <c r="R6" s="27">
        <f t="shared" si="0"/>
        <v>19</v>
      </c>
      <c r="S6" s="27">
        <v>20</v>
      </c>
    </row>
    <row r="7" spans="1:19" x14ac:dyDescent="0.35">
      <c r="A7" s="12">
        <v>5476594</v>
      </c>
      <c r="B7" t="s">
        <v>952</v>
      </c>
      <c r="C7" s="12" t="s">
        <v>33</v>
      </c>
      <c r="D7" s="15">
        <v>45558</v>
      </c>
      <c r="E7" s="12">
        <v>18423</v>
      </c>
      <c r="F7" s="12" t="str">
        <f>VLOOKUP($E7,NJLookup2024_2025[],2,FALSE)</f>
        <v>St Francis</v>
      </c>
      <c r="G7" s="12" t="str">
        <f>VLOOKUP($E7,NJLookup2024_2025[],3,FALSE)</f>
        <v>Hoboken</v>
      </c>
      <c r="H7" s="12" t="str">
        <f>VLOOKUP($E7,NJLookup2024_2025[],4,FALSE)</f>
        <v>Newark</v>
      </c>
      <c r="I7" s="12">
        <f>VLOOKUP($E7,NJLookup2024_2025[],5,FALSE)</f>
        <v>2</v>
      </c>
      <c r="J7" s="11" t="str">
        <f>VLOOKUP($E7,NJLookup2024_2025[],6,FALSE)</f>
        <v>Anthony Forino</v>
      </c>
      <c r="K7" s="12" t="str">
        <f>VLOOKUP($E7,NJLookup2024_2025[],7,FALSE)</f>
        <v>Hudson County Federation</v>
      </c>
      <c r="L7" s="14">
        <f>$O$3-D7</f>
        <v>39</v>
      </c>
      <c r="O7" s="5" t="s">
        <v>151</v>
      </c>
      <c r="P7" s="5">
        <f>COUNTIF(Nov_1[Diocese],O7)</f>
        <v>37</v>
      </c>
      <c r="Q7" s="5">
        <v>25</v>
      </c>
      <c r="R7" s="27">
        <f t="shared" si="0"/>
        <v>7</v>
      </c>
      <c r="S7" s="27">
        <v>5</v>
      </c>
    </row>
    <row r="8" spans="1:19" x14ac:dyDescent="0.35">
      <c r="A8" s="12">
        <v>5475587</v>
      </c>
      <c r="B8" t="s">
        <v>948</v>
      </c>
      <c r="C8" s="12" t="s">
        <v>33</v>
      </c>
      <c r="D8" s="15">
        <v>45554</v>
      </c>
      <c r="E8" s="12">
        <v>18423</v>
      </c>
      <c r="F8" s="12" t="str">
        <f>VLOOKUP($E8,NJLookup2024_2025[],2,FALSE)</f>
        <v>St Francis</v>
      </c>
      <c r="G8" s="12" t="str">
        <f>VLOOKUP($E8,NJLookup2024_2025[],3,FALSE)</f>
        <v>Hoboken</v>
      </c>
      <c r="H8" s="12" t="str">
        <f>VLOOKUP($E8,NJLookup2024_2025[],4,FALSE)</f>
        <v>Newark</v>
      </c>
      <c r="I8" s="12">
        <f>VLOOKUP($E8,NJLookup2024_2025[],5,FALSE)</f>
        <v>2</v>
      </c>
      <c r="J8" s="11" t="str">
        <f>VLOOKUP($E8,NJLookup2024_2025[],6,FALSE)</f>
        <v>Anthony Forino</v>
      </c>
      <c r="K8" s="12" t="str">
        <f>VLOOKUP($E8,NJLookup2024_2025[],7,FALSE)</f>
        <v>Hudson County Federation</v>
      </c>
      <c r="L8" s="14">
        <f>$O$3-D8</f>
        <v>43</v>
      </c>
      <c r="O8" s="5" t="s">
        <v>11</v>
      </c>
      <c r="P8" s="5">
        <f>COUNTIF(Nov_1[Diocese],O8)</f>
        <v>71</v>
      </c>
      <c r="Q8" s="5">
        <v>57</v>
      </c>
      <c r="R8" s="27">
        <f t="shared" si="0"/>
        <v>10</v>
      </c>
      <c r="S8" s="27">
        <v>4</v>
      </c>
    </row>
    <row r="9" spans="1:19" x14ac:dyDescent="0.35">
      <c r="A9" s="12">
        <v>5473325</v>
      </c>
      <c r="B9" t="s">
        <v>941</v>
      </c>
      <c r="C9" s="12" t="s">
        <v>774</v>
      </c>
      <c r="D9" s="15">
        <v>45547</v>
      </c>
      <c r="E9" s="12">
        <v>371</v>
      </c>
      <c r="F9" s="12" t="str">
        <f>VLOOKUP($E9,NJLookup2024_2025[],2,FALSE)</f>
        <v>Star of the Sea</v>
      </c>
      <c r="G9" s="12" t="str">
        <f>VLOOKUP($E9,NJLookup2024_2025[],3,FALSE)</f>
        <v>Bayonne</v>
      </c>
      <c r="H9" s="12" t="str">
        <f>VLOOKUP($E9,NJLookup2024_2025[],4,FALSE)</f>
        <v>Newark</v>
      </c>
      <c r="I9" s="12">
        <f>VLOOKUP($E9,NJLookup2024_2025[],5,FALSE)</f>
        <v>2</v>
      </c>
      <c r="J9" s="11" t="str">
        <f>VLOOKUP($E9,NJLookup2024_2025[],6,FALSE)</f>
        <v>Anthony Forino</v>
      </c>
      <c r="K9" s="12" t="str">
        <f>VLOOKUP($E9,NJLookup2024_2025[],7,FALSE)</f>
        <v>Hudson County Federation</v>
      </c>
      <c r="L9" s="14">
        <f>$O$3-D9</f>
        <v>50</v>
      </c>
    </row>
    <row r="10" spans="1:19" x14ac:dyDescent="0.35">
      <c r="A10" s="12">
        <v>5468188</v>
      </c>
      <c r="B10" t="s">
        <v>890</v>
      </c>
      <c r="C10" s="12" t="s">
        <v>142</v>
      </c>
      <c r="D10" s="15">
        <v>45523</v>
      </c>
      <c r="E10" s="12">
        <v>475</v>
      </c>
      <c r="F10" s="12" t="str">
        <f>VLOOKUP($E10,NJLookup2024_2025[],2,FALSE)</f>
        <v>Paulus Hook</v>
      </c>
      <c r="G10" s="12" t="str">
        <f>VLOOKUP($E10,NJLookup2024_2025[],3,FALSE)</f>
        <v>Jersey City</v>
      </c>
      <c r="H10" s="12" t="str">
        <f>VLOOKUP($E10,NJLookup2024_2025[],4,FALSE)</f>
        <v>Newark</v>
      </c>
      <c r="I10" s="12">
        <f>VLOOKUP($E10,NJLookup2024_2025[],5,FALSE)</f>
        <v>2</v>
      </c>
      <c r="J10" s="11" t="str">
        <f>VLOOKUP($E10,NJLookup2024_2025[],6,FALSE)</f>
        <v>Anthony Forino</v>
      </c>
      <c r="K10" s="12" t="str">
        <f>VLOOKUP($E10,NJLookup2024_2025[],7,FALSE)</f>
        <v>Hudson County Federation</v>
      </c>
      <c r="L10" s="14">
        <f>$O$3-D10</f>
        <v>74</v>
      </c>
    </row>
    <row r="11" spans="1:19" x14ac:dyDescent="0.35">
      <c r="A11" s="12">
        <v>5465966</v>
      </c>
      <c r="B11" t="s">
        <v>879</v>
      </c>
      <c r="C11" s="12" t="s">
        <v>142</v>
      </c>
      <c r="D11" s="15">
        <v>45509</v>
      </c>
      <c r="E11" s="12">
        <v>475</v>
      </c>
      <c r="F11" s="12" t="str">
        <f>VLOOKUP($E11,NJLookup2024_2025[],2,FALSE)</f>
        <v>Paulus Hook</v>
      </c>
      <c r="G11" s="12" t="str">
        <f>VLOOKUP($E11,NJLookup2024_2025[],3,FALSE)</f>
        <v>Jersey City</v>
      </c>
      <c r="H11" s="12" t="str">
        <f>VLOOKUP($E11,NJLookup2024_2025[],4,FALSE)</f>
        <v>Newark</v>
      </c>
      <c r="I11" s="12">
        <f>VLOOKUP($E11,NJLookup2024_2025[],5,FALSE)</f>
        <v>2</v>
      </c>
      <c r="J11" s="11" t="str">
        <f>VLOOKUP($E11,NJLookup2024_2025[],6,FALSE)</f>
        <v>Anthony Forino</v>
      </c>
      <c r="K11" s="12" t="str">
        <f>VLOOKUP($E11,NJLookup2024_2025[],7,FALSE)</f>
        <v>Hudson County Federation</v>
      </c>
      <c r="L11" s="14">
        <f>$O$3-D11</f>
        <v>88</v>
      </c>
    </row>
    <row r="12" spans="1:19" x14ac:dyDescent="0.35">
      <c r="A12" s="12">
        <v>5460908</v>
      </c>
      <c r="B12" t="s">
        <v>851</v>
      </c>
      <c r="C12" s="12" t="s">
        <v>73</v>
      </c>
      <c r="D12" s="15">
        <v>45475</v>
      </c>
      <c r="E12" s="12">
        <v>371</v>
      </c>
      <c r="F12" s="12" t="str">
        <f>VLOOKUP($E12,NJLookup2024_2025[],2,FALSE)</f>
        <v>Star of the Sea</v>
      </c>
      <c r="G12" s="12" t="str">
        <f>VLOOKUP($E12,NJLookup2024_2025[],3,FALSE)</f>
        <v>Bayonne</v>
      </c>
      <c r="H12" s="12" t="str">
        <f>VLOOKUP($E12,NJLookup2024_2025[],4,FALSE)</f>
        <v>Newark</v>
      </c>
      <c r="I12" s="12">
        <f>VLOOKUP($E12,NJLookup2024_2025[],5,FALSE)</f>
        <v>2</v>
      </c>
      <c r="J12" s="11" t="str">
        <f>VLOOKUP($E12,NJLookup2024_2025[],6,FALSE)</f>
        <v>Anthony Forino</v>
      </c>
      <c r="K12" s="12" t="str">
        <f>VLOOKUP($E12,NJLookup2024_2025[],7,FALSE)</f>
        <v>Hudson County Federation</v>
      </c>
      <c r="L12" s="14">
        <f>$O$3-D12</f>
        <v>122</v>
      </c>
    </row>
    <row r="13" spans="1:19" x14ac:dyDescent="0.35">
      <c r="A13" s="12">
        <v>5434694</v>
      </c>
      <c r="B13" t="s">
        <v>782</v>
      </c>
      <c r="C13" s="12" t="s">
        <v>142</v>
      </c>
      <c r="D13" s="15">
        <v>45455</v>
      </c>
      <c r="E13" s="12">
        <v>1378</v>
      </c>
      <c r="F13" s="12" t="str">
        <f>VLOOKUP($E13,NJLookup2024_2025[],2,FALSE)</f>
        <v>Carroll</v>
      </c>
      <c r="G13" s="12" t="str">
        <f>VLOOKUP($E13,NJLookup2024_2025[],3,FALSE)</f>
        <v>Union City</v>
      </c>
      <c r="H13" s="12" t="str">
        <f>VLOOKUP($E13,NJLookup2024_2025[],4,FALSE)</f>
        <v>Newark</v>
      </c>
      <c r="I13" s="12">
        <f>VLOOKUP($E13,NJLookup2024_2025[],5,FALSE)</f>
        <v>2</v>
      </c>
      <c r="J13" s="11" t="str">
        <f>VLOOKUP($E13,NJLookup2024_2025[],6,FALSE)</f>
        <v>Anthony Forino</v>
      </c>
      <c r="K13" s="12" t="str">
        <f>VLOOKUP($E13,NJLookup2024_2025[],7,FALSE)</f>
        <v>Hudson County Federation</v>
      </c>
      <c r="L13" s="14">
        <f>$O$3-D13</f>
        <v>142</v>
      </c>
    </row>
    <row r="14" spans="1:19" x14ac:dyDescent="0.35">
      <c r="A14" s="12">
        <v>5469437</v>
      </c>
      <c r="B14" t="s">
        <v>909</v>
      </c>
      <c r="C14" s="12" t="s">
        <v>142</v>
      </c>
      <c r="D14" s="15">
        <v>45530</v>
      </c>
      <c r="E14" s="12">
        <v>16835</v>
      </c>
      <c r="F14" s="12" t="str">
        <f>VLOOKUP($E14,NJLookup2024_2025[],2,FALSE)</f>
        <v>St. Paul the Apostle</v>
      </c>
      <c r="G14" s="12" t="str">
        <f>VLOOKUP($E14,NJLookup2024_2025[],3,FALSE)</f>
        <v>Jersey City</v>
      </c>
      <c r="H14" s="12" t="str">
        <f>VLOOKUP($E14,NJLookup2024_2025[],4,FALSE)</f>
        <v>Newark</v>
      </c>
      <c r="I14" s="12">
        <f>VLOOKUP($E14,NJLookup2024_2025[],5,FALSE)</f>
        <v>4</v>
      </c>
      <c r="J14" s="11" t="str">
        <f>VLOOKUP($E14,NJLookup2024_2025[],6,FALSE)</f>
        <v>Salvatore Manente, Sr</v>
      </c>
      <c r="K14" s="12" t="str">
        <f>VLOOKUP($E14,NJLookup2024_2025[],7,FALSE)</f>
        <v>Hudson County Federation</v>
      </c>
      <c r="L14" s="14">
        <f>$O$3-D14</f>
        <v>67</v>
      </c>
    </row>
    <row r="15" spans="1:19" x14ac:dyDescent="0.35">
      <c r="A15" s="12">
        <v>5468421</v>
      </c>
      <c r="B15" t="s">
        <v>894</v>
      </c>
      <c r="C15" s="12" t="s">
        <v>897</v>
      </c>
      <c r="D15" s="15">
        <v>45524</v>
      </c>
      <c r="E15" s="12">
        <v>6928</v>
      </c>
      <c r="F15" s="12" t="str">
        <f>VLOOKUP($E15,NJLookup2024_2025[],2,FALSE)</f>
        <v>St. Cecilia/St. Stephen</v>
      </c>
      <c r="G15" s="12" t="str">
        <f>VLOOKUP($E15,NJLookup2024_2025[],3,FALSE)</f>
        <v>Kearny</v>
      </c>
      <c r="H15" s="12" t="str">
        <f>VLOOKUP($E15,NJLookup2024_2025[],4,FALSE)</f>
        <v>Newark</v>
      </c>
      <c r="I15" s="12">
        <f>VLOOKUP($E15,NJLookup2024_2025[],5,FALSE)</f>
        <v>4</v>
      </c>
      <c r="J15" s="11" t="str">
        <f>VLOOKUP($E15,NJLookup2024_2025[],6,FALSE)</f>
        <v>Salvatore Manente, Sr</v>
      </c>
      <c r="K15" s="12" t="str">
        <f>VLOOKUP($E15,NJLookup2024_2025[],7,FALSE)</f>
        <v>Hudson County Federation</v>
      </c>
      <c r="L15" s="14">
        <f>$O$3-D15</f>
        <v>73</v>
      </c>
    </row>
    <row r="16" spans="1:19" x14ac:dyDescent="0.35">
      <c r="A16" s="12">
        <v>5457194</v>
      </c>
      <c r="B16" t="s">
        <v>844</v>
      </c>
      <c r="C16" s="12" t="s">
        <v>664</v>
      </c>
      <c r="D16" s="15">
        <v>45464</v>
      </c>
      <c r="E16" s="12">
        <v>12769</v>
      </c>
      <c r="F16" s="12" t="str">
        <f>VLOOKUP($E16,NJLookup2024_2025[],2,FALSE)</f>
        <v>Mary Immaculate</v>
      </c>
      <c r="G16" s="12" t="str">
        <f>VLOOKUP($E16,NJLookup2024_2025[],3,FALSE)</f>
        <v>Secaucus</v>
      </c>
      <c r="H16" s="12" t="str">
        <f>VLOOKUP($E16,NJLookup2024_2025[],4,FALSE)</f>
        <v>Newark</v>
      </c>
      <c r="I16" s="12">
        <f>VLOOKUP($E16,NJLookup2024_2025[],5,FALSE)</f>
        <v>4</v>
      </c>
      <c r="J16" s="11" t="str">
        <f>VLOOKUP($E16,NJLookup2024_2025[],6,FALSE)</f>
        <v>Salvatore Manente, Sr</v>
      </c>
      <c r="K16" s="12" t="str">
        <f>VLOOKUP($E16,NJLookup2024_2025[],7,FALSE)</f>
        <v>Hudson County Federation</v>
      </c>
      <c r="L16" s="14">
        <f>$O$3-D16</f>
        <v>133</v>
      </c>
    </row>
    <row r="17" spans="1:12" x14ac:dyDescent="0.35">
      <c r="A17" s="12">
        <v>5456346</v>
      </c>
      <c r="B17" t="s">
        <v>841</v>
      </c>
      <c r="C17" s="12" t="s">
        <v>664</v>
      </c>
      <c r="D17" s="15">
        <v>45460</v>
      </c>
      <c r="E17" s="12">
        <v>12769</v>
      </c>
      <c r="F17" s="12" t="str">
        <f>VLOOKUP($E17,NJLookup2024_2025[],2,FALSE)</f>
        <v>Mary Immaculate</v>
      </c>
      <c r="G17" s="12" t="str">
        <f>VLOOKUP($E17,NJLookup2024_2025[],3,FALSE)</f>
        <v>Secaucus</v>
      </c>
      <c r="H17" s="12" t="str">
        <f>VLOOKUP($E17,NJLookup2024_2025[],4,FALSE)</f>
        <v>Newark</v>
      </c>
      <c r="I17" s="12">
        <f>VLOOKUP($E17,NJLookup2024_2025[],5,FALSE)</f>
        <v>4</v>
      </c>
      <c r="J17" s="11" t="str">
        <f>VLOOKUP($E17,NJLookup2024_2025[],6,FALSE)</f>
        <v>Salvatore Manente, Sr</v>
      </c>
      <c r="K17" s="12" t="str">
        <f>VLOOKUP($E17,NJLookup2024_2025[],7,FALSE)</f>
        <v>Hudson County Federation</v>
      </c>
      <c r="L17" s="14">
        <f>$O$3-D17</f>
        <v>137</v>
      </c>
    </row>
    <row r="18" spans="1:12" x14ac:dyDescent="0.35">
      <c r="A18" s="12">
        <v>5456352</v>
      </c>
      <c r="B18" t="s">
        <v>842</v>
      </c>
      <c r="C18" s="12" t="s">
        <v>664</v>
      </c>
      <c r="D18" s="15">
        <v>45460</v>
      </c>
      <c r="E18" s="12">
        <v>12769</v>
      </c>
      <c r="F18" s="12" t="str">
        <f>VLOOKUP($E18,NJLookup2024_2025[],2,FALSE)</f>
        <v>Mary Immaculate</v>
      </c>
      <c r="G18" s="12" t="str">
        <f>VLOOKUP($E18,NJLookup2024_2025[],3,FALSE)</f>
        <v>Secaucus</v>
      </c>
      <c r="H18" s="12" t="str">
        <f>VLOOKUP($E18,NJLookup2024_2025[],4,FALSE)</f>
        <v>Newark</v>
      </c>
      <c r="I18" s="12">
        <f>VLOOKUP($E18,NJLookup2024_2025[],5,FALSE)</f>
        <v>4</v>
      </c>
      <c r="J18" s="11" t="str">
        <f>VLOOKUP($E18,NJLookup2024_2025[],6,FALSE)</f>
        <v>Salvatore Manente, Sr</v>
      </c>
      <c r="K18" s="12" t="str">
        <f>VLOOKUP($E18,NJLookup2024_2025[],7,FALSE)</f>
        <v>Hudson County Federation</v>
      </c>
      <c r="L18" s="14">
        <f>$O$3-D18</f>
        <v>137</v>
      </c>
    </row>
    <row r="19" spans="1:12" x14ac:dyDescent="0.35">
      <c r="A19" s="12">
        <v>5456331</v>
      </c>
      <c r="B19" t="s">
        <v>840</v>
      </c>
      <c r="C19" s="12" t="s">
        <v>664</v>
      </c>
      <c r="D19" s="15">
        <v>45460</v>
      </c>
      <c r="E19" s="12">
        <v>12769</v>
      </c>
      <c r="F19" s="12" t="str">
        <f>VLOOKUP($E19,NJLookup2024_2025[],2,FALSE)</f>
        <v>Mary Immaculate</v>
      </c>
      <c r="G19" s="12" t="str">
        <f>VLOOKUP($E19,NJLookup2024_2025[],3,FALSE)</f>
        <v>Secaucus</v>
      </c>
      <c r="H19" s="12" t="str">
        <f>VLOOKUP($E19,NJLookup2024_2025[],4,FALSE)</f>
        <v>Newark</v>
      </c>
      <c r="I19" s="12">
        <f>VLOOKUP($E19,NJLookup2024_2025[],5,FALSE)</f>
        <v>4</v>
      </c>
      <c r="J19" s="11" t="str">
        <f>VLOOKUP($E19,NJLookup2024_2025[],6,FALSE)</f>
        <v>Salvatore Manente, Sr</v>
      </c>
      <c r="K19" s="12" t="str">
        <f>VLOOKUP($E19,NJLookup2024_2025[],7,FALSE)</f>
        <v>Hudson County Federation</v>
      </c>
      <c r="L19" s="14">
        <f>$O$3-D19</f>
        <v>137</v>
      </c>
    </row>
    <row r="20" spans="1:12" x14ac:dyDescent="0.35">
      <c r="A20" s="12">
        <v>5444833</v>
      </c>
      <c r="B20" t="s">
        <v>809</v>
      </c>
      <c r="C20" s="12" t="s">
        <v>119</v>
      </c>
      <c r="D20" s="15">
        <v>45418</v>
      </c>
      <c r="E20" s="12">
        <v>6928</v>
      </c>
      <c r="F20" s="12" t="str">
        <f>VLOOKUP($E20,NJLookup2024_2025[],2,FALSE)</f>
        <v>St. Cecilia/St. Stephen</v>
      </c>
      <c r="G20" s="12" t="str">
        <f>VLOOKUP($E20,NJLookup2024_2025[],3,FALSE)</f>
        <v>Kearny</v>
      </c>
      <c r="H20" s="12" t="str">
        <f>VLOOKUP($E20,NJLookup2024_2025[],4,FALSE)</f>
        <v>Newark</v>
      </c>
      <c r="I20" s="12">
        <f>VLOOKUP($E20,NJLookup2024_2025[],5,FALSE)</f>
        <v>4</v>
      </c>
      <c r="J20" s="11" t="str">
        <f>VLOOKUP($E20,NJLookup2024_2025[],6,FALSE)</f>
        <v>Salvatore Manente, Sr</v>
      </c>
      <c r="K20" s="12" t="str">
        <f>VLOOKUP($E20,NJLookup2024_2025[],7,FALSE)</f>
        <v>Hudson County Federation</v>
      </c>
      <c r="L20" s="14">
        <f>$O$3-D20</f>
        <v>179</v>
      </c>
    </row>
    <row r="21" spans="1:12" x14ac:dyDescent="0.35">
      <c r="A21" s="12">
        <v>5437723</v>
      </c>
      <c r="B21" t="s">
        <v>786</v>
      </c>
      <c r="C21" s="12" t="s">
        <v>119</v>
      </c>
      <c r="D21" s="15">
        <v>45397</v>
      </c>
      <c r="E21" s="12">
        <v>6928</v>
      </c>
      <c r="F21" s="12" t="str">
        <f>VLOOKUP($E21,NJLookup2024_2025[],2,FALSE)</f>
        <v>St. Cecilia/St. Stephen</v>
      </c>
      <c r="G21" s="12" t="str">
        <f>VLOOKUP($E21,NJLookup2024_2025[],3,FALSE)</f>
        <v>Kearny</v>
      </c>
      <c r="H21" s="12" t="str">
        <f>VLOOKUP($E21,NJLookup2024_2025[],4,FALSE)</f>
        <v>Newark</v>
      </c>
      <c r="I21" s="12">
        <f>VLOOKUP($E21,NJLookup2024_2025[],5,FALSE)</f>
        <v>4</v>
      </c>
      <c r="J21" s="11" t="str">
        <f>VLOOKUP($E21,NJLookup2024_2025[],6,FALSE)</f>
        <v>Salvatore Manente, Sr</v>
      </c>
      <c r="K21" s="12" t="str">
        <f>VLOOKUP($E21,NJLookup2024_2025[],7,FALSE)</f>
        <v>Hudson County Federation</v>
      </c>
      <c r="L21" s="14">
        <f>$O$3-D21</f>
        <v>200</v>
      </c>
    </row>
    <row r="22" spans="1:12" x14ac:dyDescent="0.35">
      <c r="A22" s="12">
        <v>5434893</v>
      </c>
      <c r="B22" t="s">
        <v>800</v>
      </c>
      <c r="C22" s="12" t="s">
        <v>806</v>
      </c>
      <c r="D22" s="15">
        <v>45386</v>
      </c>
      <c r="E22" s="12">
        <v>6928</v>
      </c>
      <c r="F22" s="12" t="str">
        <f>VLOOKUP($E22,NJLookup2024_2025[],2,FALSE)</f>
        <v>St. Cecilia/St. Stephen</v>
      </c>
      <c r="G22" s="12" t="str">
        <f>VLOOKUP($E22,NJLookup2024_2025[],3,FALSE)</f>
        <v>Kearny</v>
      </c>
      <c r="H22" s="12" t="str">
        <f>VLOOKUP($E22,NJLookup2024_2025[],4,FALSE)</f>
        <v>Newark</v>
      </c>
      <c r="I22" s="12">
        <f>VLOOKUP($E22,NJLookup2024_2025[],5,FALSE)</f>
        <v>4</v>
      </c>
      <c r="J22" s="11" t="str">
        <f>VLOOKUP($E22,NJLookup2024_2025[],6,FALSE)</f>
        <v>Salvatore Manente, Sr</v>
      </c>
      <c r="K22" s="12" t="str">
        <f>VLOOKUP($E22,NJLookup2024_2025[],7,FALSE)</f>
        <v>Hudson County Federation</v>
      </c>
      <c r="L22" s="14">
        <f>$O$3-D22</f>
        <v>211</v>
      </c>
    </row>
    <row r="23" spans="1:12" x14ac:dyDescent="0.35">
      <c r="A23" s="12">
        <v>5485404</v>
      </c>
      <c r="B23" t="s">
        <v>1045</v>
      </c>
      <c r="C23" s="12" t="s">
        <v>55</v>
      </c>
      <c r="D23" s="15">
        <v>45592</v>
      </c>
      <c r="E23" s="12">
        <v>783</v>
      </c>
      <c r="F23" s="12" t="str">
        <f>VLOOKUP($E23,NJLookup2024_2025[],2,FALSE)</f>
        <v>Summit</v>
      </c>
      <c r="G23" s="12" t="str">
        <f>VLOOKUP($E23,NJLookup2024_2025[],3,FALSE)</f>
        <v>Summit</v>
      </c>
      <c r="H23" s="12" t="str">
        <f>VLOOKUP($E23,NJLookup2024_2025[],4,FALSE)</f>
        <v>Newark</v>
      </c>
      <c r="I23" s="12">
        <f>VLOOKUP($E23,NJLookup2024_2025[],5,FALSE)</f>
        <v>6</v>
      </c>
      <c r="J23" s="11" t="str">
        <f>VLOOKUP($E23,NJLookup2024_2025[],6,FALSE)</f>
        <v>Michael P. Willemse</v>
      </c>
      <c r="K23" s="12" t="str">
        <f>VLOOKUP($E23,NJLookup2024_2025[],7,FALSE)</f>
        <v>Union County Federation</v>
      </c>
      <c r="L23" s="14">
        <f>$O$3-D23</f>
        <v>5</v>
      </c>
    </row>
    <row r="24" spans="1:12" x14ac:dyDescent="0.35">
      <c r="A24" s="12">
        <v>5484237</v>
      </c>
      <c r="B24" t="s">
        <v>1032</v>
      </c>
      <c r="C24" s="12" t="s">
        <v>78</v>
      </c>
      <c r="D24" s="15">
        <v>45586</v>
      </c>
      <c r="E24" s="12">
        <v>4504</v>
      </c>
      <c r="F24" s="12" t="str">
        <f>VLOOKUP($E24,NJLookup2024_2025[],2,FALSE)</f>
        <v>Union</v>
      </c>
      <c r="G24" s="12" t="str">
        <f>VLOOKUP($E24,NJLookup2024_2025[],3,FALSE)</f>
        <v>Union</v>
      </c>
      <c r="H24" s="12" t="str">
        <f>VLOOKUP($E24,NJLookup2024_2025[],4,FALSE)</f>
        <v>Newark</v>
      </c>
      <c r="I24" s="12">
        <f>VLOOKUP($E24,NJLookup2024_2025[],5,FALSE)</f>
        <v>6</v>
      </c>
      <c r="J24" s="11" t="str">
        <f>VLOOKUP($E24,NJLookup2024_2025[],6,FALSE)</f>
        <v>Michael P. Willemse</v>
      </c>
      <c r="K24" s="12" t="str">
        <f>VLOOKUP($E24,NJLookup2024_2025[],7,FALSE)</f>
        <v>Union County Federation</v>
      </c>
      <c r="L24" s="14">
        <f>$O$3-D24</f>
        <v>11</v>
      </c>
    </row>
    <row r="25" spans="1:12" x14ac:dyDescent="0.35">
      <c r="A25" s="12">
        <v>5470726</v>
      </c>
      <c r="B25" t="s">
        <v>916</v>
      </c>
      <c r="C25" s="12" t="s">
        <v>47</v>
      </c>
      <c r="D25" s="15">
        <v>45536</v>
      </c>
      <c r="E25" s="12">
        <v>4504</v>
      </c>
      <c r="F25" s="12" t="str">
        <f>VLOOKUP($E25,NJLookup2024_2025[],2,FALSE)</f>
        <v>Union</v>
      </c>
      <c r="G25" s="12" t="str">
        <f>VLOOKUP($E25,NJLookup2024_2025[],3,FALSE)</f>
        <v>Union</v>
      </c>
      <c r="H25" s="12" t="str">
        <f>VLOOKUP($E25,NJLookup2024_2025[],4,FALSE)</f>
        <v>Newark</v>
      </c>
      <c r="I25" s="12">
        <f>VLOOKUP($E25,NJLookup2024_2025[],5,FALSE)</f>
        <v>6</v>
      </c>
      <c r="J25" s="11" t="str">
        <f>VLOOKUP($E25,NJLookup2024_2025[],6,FALSE)</f>
        <v>Michael P. Willemse</v>
      </c>
      <c r="K25" s="12" t="str">
        <f>VLOOKUP($E25,NJLookup2024_2025[],7,FALSE)</f>
        <v>Union County Federation</v>
      </c>
      <c r="L25" s="14">
        <f>$O$3-D25</f>
        <v>61</v>
      </c>
    </row>
    <row r="26" spans="1:12" x14ac:dyDescent="0.35">
      <c r="A26" s="12">
        <v>5444987</v>
      </c>
      <c r="B26" t="s">
        <v>810</v>
      </c>
      <c r="C26" s="12" t="s">
        <v>811</v>
      </c>
      <c r="D26" s="15">
        <v>45417</v>
      </c>
      <c r="E26" s="12">
        <v>4504</v>
      </c>
      <c r="F26" s="12" t="str">
        <f>VLOOKUP($E26,NJLookup2024_2025[],2,FALSE)</f>
        <v>Union</v>
      </c>
      <c r="G26" s="12" t="str">
        <f>VLOOKUP($E26,NJLookup2024_2025[],3,FALSE)</f>
        <v>Union</v>
      </c>
      <c r="H26" s="12" t="str">
        <f>VLOOKUP($E26,NJLookup2024_2025[],4,FALSE)</f>
        <v>Newark</v>
      </c>
      <c r="I26" s="12">
        <f>VLOOKUP($E26,NJLookup2024_2025[],5,FALSE)</f>
        <v>6</v>
      </c>
      <c r="J26" s="11" t="str">
        <f>VLOOKUP($E26,NJLookup2024_2025[],6,FALSE)</f>
        <v>Michael P. Willemse</v>
      </c>
      <c r="K26" s="12" t="str">
        <f>VLOOKUP($E26,NJLookup2024_2025[],7,FALSE)</f>
        <v>Union County Federation</v>
      </c>
      <c r="L26" s="14">
        <f>$O$3-D26</f>
        <v>180</v>
      </c>
    </row>
    <row r="27" spans="1:12" x14ac:dyDescent="0.35">
      <c r="A27" s="12">
        <v>5487090</v>
      </c>
      <c r="B27" t="s">
        <v>1062</v>
      </c>
      <c r="C27" s="12" t="s">
        <v>40</v>
      </c>
      <c r="D27" s="15">
        <v>45595</v>
      </c>
      <c r="E27" s="12">
        <v>3197</v>
      </c>
      <c r="F27" s="12" t="str">
        <f>VLOOKUP($E27,NJLookup2024_2025[],2,FALSE)</f>
        <v>Rev. Thomas F. Canty</v>
      </c>
      <c r="G27" s="12" t="str">
        <f>VLOOKUP($E27,NJLookup2024_2025[],3,FALSE)</f>
        <v>Hillside</v>
      </c>
      <c r="H27" s="12" t="str">
        <f>VLOOKUP($E27,NJLookup2024_2025[],4,FALSE)</f>
        <v>Newark</v>
      </c>
      <c r="I27" s="12">
        <f>VLOOKUP($E27,NJLookup2024_2025[],5,FALSE)</f>
        <v>7</v>
      </c>
      <c r="J27" s="11" t="str">
        <f>VLOOKUP($E27,NJLookup2024_2025[],6,FALSE)</f>
        <v>James Vari</v>
      </c>
      <c r="K27" s="12" t="str">
        <f>VLOOKUP($E27,NJLookup2024_2025[],7,FALSE)</f>
        <v>Union County Federation</v>
      </c>
      <c r="L27" s="14">
        <f>$O$3-D27</f>
        <v>2</v>
      </c>
    </row>
    <row r="28" spans="1:12" x14ac:dyDescent="0.35">
      <c r="A28" s="12">
        <v>5483821</v>
      </c>
      <c r="B28" t="s">
        <v>1027</v>
      </c>
      <c r="C28" s="12" t="s">
        <v>101</v>
      </c>
      <c r="D28" s="15">
        <v>45581</v>
      </c>
      <c r="E28" s="12">
        <v>1711</v>
      </c>
      <c r="F28" s="12" t="str">
        <f>VLOOKUP($E28,NJLookup2024_2025[],2,FALSE)</f>
        <v>Msgr. Henry J. Waterson</v>
      </c>
      <c r="G28" s="12" t="str">
        <f>VLOOKUP($E28,NJLookup2024_2025[],3,FALSE)</f>
        <v>Westfield</v>
      </c>
      <c r="H28" s="12" t="str">
        <f>VLOOKUP($E28,NJLookup2024_2025[],4,FALSE)</f>
        <v>Newark</v>
      </c>
      <c r="I28" s="12">
        <f>VLOOKUP($E28,NJLookup2024_2025[],5,FALSE)</f>
        <v>7</v>
      </c>
      <c r="J28" s="11" t="str">
        <f>VLOOKUP($E28,NJLookup2024_2025[],6,FALSE)</f>
        <v>James Vari</v>
      </c>
      <c r="K28" s="12" t="str">
        <f>VLOOKUP($E28,NJLookup2024_2025[],7,FALSE)</f>
        <v>Union County Federation</v>
      </c>
      <c r="L28" s="14">
        <f>$O$3-D28</f>
        <v>16</v>
      </c>
    </row>
    <row r="29" spans="1:12" x14ac:dyDescent="0.35">
      <c r="A29" s="12">
        <v>5481073</v>
      </c>
      <c r="B29" t="s">
        <v>1016</v>
      </c>
      <c r="C29" s="12" t="s">
        <v>240</v>
      </c>
      <c r="D29" s="15">
        <v>45574</v>
      </c>
      <c r="E29" s="12">
        <v>1711</v>
      </c>
      <c r="F29" s="12" t="str">
        <f>VLOOKUP($E29,NJLookup2024_2025[],2,FALSE)</f>
        <v>Msgr. Henry J. Waterson</v>
      </c>
      <c r="G29" s="12" t="str">
        <f>VLOOKUP($E29,NJLookup2024_2025[],3,FALSE)</f>
        <v>Westfield</v>
      </c>
      <c r="H29" s="12" t="str">
        <f>VLOOKUP($E29,NJLookup2024_2025[],4,FALSE)</f>
        <v>Newark</v>
      </c>
      <c r="I29" s="12">
        <f>VLOOKUP($E29,NJLookup2024_2025[],5,FALSE)</f>
        <v>7</v>
      </c>
      <c r="J29" s="11" t="str">
        <f>VLOOKUP($E29,NJLookup2024_2025[],6,FALSE)</f>
        <v>James Vari</v>
      </c>
      <c r="K29" s="12" t="str">
        <f>VLOOKUP($E29,NJLookup2024_2025[],7,FALSE)</f>
        <v>Union County Federation</v>
      </c>
      <c r="L29" s="14">
        <f>$O$3-D29</f>
        <v>23</v>
      </c>
    </row>
    <row r="30" spans="1:12" x14ac:dyDescent="0.35">
      <c r="A30" s="12">
        <v>5468487</v>
      </c>
      <c r="B30" t="s">
        <v>898</v>
      </c>
      <c r="C30" s="12" t="s">
        <v>458</v>
      </c>
      <c r="D30" s="15">
        <v>45524</v>
      </c>
      <c r="E30" s="12">
        <v>6226</v>
      </c>
      <c r="F30" s="12" t="str">
        <f>VLOOKUP($E30,NJLookup2024_2025[],2,FALSE)</f>
        <v>Cranford</v>
      </c>
      <c r="G30" s="12" t="str">
        <f>VLOOKUP($E30,NJLookup2024_2025[],3,FALSE)</f>
        <v>Cranford</v>
      </c>
      <c r="H30" s="12" t="str">
        <f>VLOOKUP($E30,NJLookup2024_2025[],4,FALSE)</f>
        <v>Newark</v>
      </c>
      <c r="I30" s="12">
        <f>VLOOKUP($E30,NJLookup2024_2025[],5,FALSE)</f>
        <v>7</v>
      </c>
      <c r="J30" s="11" t="str">
        <f>VLOOKUP($E30,NJLookup2024_2025[],6,FALSE)</f>
        <v>James Vari</v>
      </c>
      <c r="K30" s="12" t="str">
        <f>VLOOKUP($E30,NJLookup2024_2025[],7,FALSE)</f>
        <v>Union County Federation</v>
      </c>
      <c r="L30" s="14">
        <f>$O$3-D30</f>
        <v>73</v>
      </c>
    </row>
    <row r="31" spans="1:12" x14ac:dyDescent="0.35">
      <c r="A31" s="12">
        <v>5468351</v>
      </c>
      <c r="B31" t="s">
        <v>893</v>
      </c>
      <c r="C31" s="12" t="s">
        <v>458</v>
      </c>
      <c r="D31" s="15">
        <v>45524</v>
      </c>
      <c r="E31" s="12">
        <v>6226</v>
      </c>
      <c r="F31" s="12" t="str">
        <f>VLOOKUP($E31,NJLookup2024_2025[],2,FALSE)</f>
        <v>Cranford</v>
      </c>
      <c r="G31" s="12" t="str">
        <f>VLOOKUP($E31,NJLookup2024_2025[],3,FALSE)</f>
        <v>Cranford</v>
      </c>
      <c r="H31" s="12" t="str">
        <f>VLOOKUP($E31,NJLookup2024_2025[],4,FALSE)</f>
        <v>Newark</v>
      </c>
      <c r="I31" s="12">
        <f>VLOOKUP($E31,NJLookup2024_2025[],5,FALSE)</f>
        <v>7</v>
      </c>
      <c r="J31" s="11" t="str">
        <f>VLOOKUP($E31,NJLookup2024_2025[],6,FALSE)</f>
        <v>James Vari</v>
      </c>
      <c r="K31" s="12" t="str">
        <f>VLOOKUP($E31,NJLookup2024_2025[],7,FALSE)</f>
        <v>Union County Federation</v>
      </c>
      <c r="L31" s="14">
        <f>$O$3-D31</f>
        <v>73</v>
      </c>
    </row>
    <row r="32" spans="1:12" x14ac:dyDescent="0.35">
      <c r="A32" s="12">
        <v>5468020</v>
      </c>
      <c r="B32" t="s">
        <v>900</v>
      </c>
      <c r="C32" s="12" t="s">
        <v>86</v>
      </c>
      <c r="D32" s="15">
        <v>45523</v>
      </c>
      <c r="E32" s="12">
        <v>1711</v>
      </c>
      <c r="F32" s="12" t="str">
        <f>VLOOKUP($E32,NJLookup2024_2025[],2,FALSE)</f>
        <v>Msgr. Henry J. Waterson</v>
      </c>
      <c r="G32" s="12" t="str">
        <f>VLOOKUP($E32,NJLookup2024_2025[],3,FALSE)</f>
        <v>Westfield</v>
      </c>
      <c r="H32" s="12" t="str">
        <f>VLOOKUP($E32,NJLookup2024_2025[],4,FALSE)</f>
        <v>Newark</v>
      </c>
      <c r="I32" s="12">
        <f>VLOOKUP($E32,NJLookup2024_2025[],5,FALSE)</f>
        <v>7</v>
      </c>
      <c r="J32" s="11" t="str">
        <f>VLOOKUP($E32,NJLookup2024_2025[],6,FALSE)</f>
        <v>James Vari</v>
      </c>
      <c r="K32" s="12" t="str">
        <f>VLOOKUP($E32,NJLookup2024_2025[],7,FALSE)</f>
        <v>Union County Federation</v>
      </c>
      <c r="L32" s="14">
        <f>$O$3-D32</f>
        <v>74</v>
      </c>
    </row>
    <row r="33" spans="1:12" x14ac:dyDescent="0.35">
      <c r="A33" s="12">
        <v>5434667</v>
      </c>
      <c r="B33" t="s">
        <v>781</v>
      </c>
      <c r="C33" s="12" t="s">
        <v>87</v>
      </c>
      <c r="D33" s="15">
        <v>45383</v>
      </c>
      <c r="E33" s="12">
        <v>5730</v>
      </c>
      <c r="F33" s="12" t="str">
        <f>VLOOKUP($E33,NJLookup2024_2025[],2,FALSE)</f>
        <v>Father John S. Nelligan</v>
      </c>
      <c r="G33" s="12" t="str">
        <f>VLOOKUP($E33,NJLookup2024_2025[],3,FALSE)</f>
        <v>Scotch Plains</v>
      </c>
      <c r="H33" s="12" t="str">
        <f>VLOOKUP($E33,NJLookup2024_2025[],4,FALSE)</f>
        <v>Newark</v>
      </c>
      <c r="I33" s="12">
        <f>VLOOKUP($E33,NJLookup2024_2025[],5,FALSE)</f>
        <v>7</v>
      </c>
      <c r="J33" s="11" t="str">
        <f>VLOOKUP($E33,NJLookup2024_2025[],6,FALSE)</f>
        <v>James Vari</v>
      </c>
      <c r="K33" s="12" t="str">
        <f>VLOOKUP($E33,NJLookup2024_2025[],7,FALSE)</f>
        <v>Union County Federation</v>
      </c>
      <c r="L33" s="14">
        <f>$O$3-D33</f>
        <v>214</v>
      </c>
    </row>
    <row r="34" spans="1:12" x14ac:dyDescent="0.35">
      <c r="A34" s="12">
        <v>5431382</v>
      </c>
      <c r="B34" t="s">
        <v>773</v>
      </c>
      <c r="C34" s="12" t="s">
        <v>87</v>
      </c>
      <c r="D34" s="15">
        <v>45370</v>
      </c>
      <c r="E34" s="12">
        <v>5730</v>
      </c>
      <c r="F34" s="12" t="str">
        <f>VLOOKUP($E34,NJLookup2024_2025[],2,FALSE)</f>
        <v>Father John S. Nelligan</v>
      </c>
      <c r="G34" s="12" t="str">
        <f>VLOOKUP($E34,NJLookup2024_2025[],3,FALSE)</f>
        <v>Scotch Plains</v>
      </c>
      <c r="H34" s="12" t="str">
        <f>VLOOKUP($E34,NJLookup2024_2025[],4,FALSE)</f>
        <v>Newark</v>
      </c>
      <c r="I34" s="12">
        <f>VLOOKUP($E34,NJLookup2024_2025[],5,FALSE)</f>
        <v>7</v>
      </c>
      <c r="J34" s="11" t="str">
        <f>VLOOKUP($E34,NJLookup2024_2025[],6,FALSE)</f>
        <v>James Vari</v>
      </c>
      <c r="K34" s="12" t="str">
        <f>VLOOKUP($E34,NJLookup2024_2025[],7,FALSE)</f>
        <v>Union County Federation</v>
      </c>
      <c r="L34" s="14">
        <f>$O$3-D34</f>
        <v>227</v>
      </c>
    </row>
    <row r="35" spans="1:12" x14ac:dyDescent="0.35">
      <c r="A35" s="12">
        <v>5473637</v>
      </c>
      <c r="B35" t="s">
        <v>942</v>
      </c>
      <c r="C35" s="12" t="s">
        <v>312</v>
      </c>
      <c r="D35" s="15">
        <v>45551</v>
      </c>
      <c r="E35" s="12">
        <v>3946</v>
      </c>
      <c r="F35" s="12" t="str">
        <f>VLOOKUP($E35,NJLookup2024_2025[],2,FALSE)</f>
        <v>St. Joseph the Carpenter</v>
      </c>
      <c r="G35" s="12" t="str">
        <f>VLOOKUP($E35,NJLookup2024_2025[],3,FALSE)</f>
        <v>Roselle</v>
      </c>
      <c r="H35" s="12" t="str">
        <f>VLOOKUP($E35,NJLookup2024_2025[],4,FALSE)</f>
        <v>Newark</v>
      </c>
      <c r="I35" s="12">
        <f>VLOOKUP($E35,NJLookup2024_2025[],5,FALSE)</f>
        <v>8</v>
      </c>
      <c r="J35" s="11" t="str">
        <f>VLOOKUP($E35,NJLookup2024_2025[],6,FALSE)</f>
        <v>Joseph O'Boyle</v>
      </c>
      <c r="K35" s="12" t="str">
        <f>VLOOKUP($E35,NJLookup2024_2025[],7,FALSE)</f>
        <v>Union County Federation</v>
      </c>
      <c r="L35" s="14">
        <f>$O$3-D35</f>
        <v>46</v>
      </c>
    </row>
    <row r="36" spans="1:12" x14ac:dyDescent="0.35">
      <c r="A36" s="12">
        <v>5424662</v>
      </c>
      <c r="B36" t="s">
        <v>762</v>
      </c>
      <c r="C36" s="12" t="s">
        <v>122</v>
      </c>
      <c r="D36" s="15">
        <v>45348</v>
      </c>
      <c r="E36" s="12">
        <v>4186</v>
      </c>
      <c r="F36" s="12" t="str">
        <f>VLOOKUP($E36,NJLookup2024_2025[],2,FALSE)</f>
        <v>Rev. S. P. McVeigh</v>
      </c>
      <c r="G36" s="12" t="str">
        <f>VLOOKUP($E36,NJLookup2024_2025[],3,FALSE)</f>
        <v>Kenilworth</v>
      </c>
      <c r="H36" s="12" t="str">
        <f>VLOOKUP($E36,NJLookup2024_2025[],4,FALSE)</f>
        <v>Newark</v>
      </c>
      <c r="I36" s="12">
        <f>VLOOKUP($E36,NJLookup2024_2025[],5,FALSE)</f>
        <v>8</v>
      </c>
      <c r="J36" s="11" t="str">
        <f>VLOOKUP($E36,NJLookup2024_2025[],6,FALSE)</f>
        <v>Joseph O'Boyle</v>
      </c>
      <c r="K36" s="12" t="str">
        <f>VLOOKUP($E36,NJLookup2024_2025[],7,FALSE)</f>
        <v>Union County Federation</v>
      </c>
      <c r="L36" s="14">
        <f>$O$3-D36</f>
        <v>249</v>
      </c>
    </row>
    <row r="37" spans="1:12" x14ac:dyDescent="0.35">
      <c r="A37" s="12">
        <v>5423713</v>
      </c>
      <c r="B37" t="s">
        <v>760</v>
      </c>
      <c r="C37" s="12" t="s">
        <v>119</v>
      </c>
      <c r="D37" s="15">
        <v>45346</v>
      </c>
      <c r="E37" s="12">
        <v>4186</v>
      </c>
      <c r="F37" s="12" t="str">
        <f>VLOOKUP($E37,NJLookup2024_2025[],2,FALSE)</f>
        <v>Rev. S. P. McVeigh</v>
      </c>
      <c r="G37" s="12" t="str">
        <f>VLOOKUP($E37,NJLookup2024_2025[],3,FALSE)</f>
        <v>Kenilworth</v>
      </c>
      <c r="H37" s="12" t="str">
        <f>VLOOKUP($E37,NJLookup2024_2025[],4,FALSE)</f>
        <v>Newark</v>
      </c>
      <c r="I37" s="12">
        <f>VLOOKUP($E37,NJLookup2024_2025[],5,FALSE)</f>
        <v>8</v>
      </c>
      <c r="J37" s="11" t="str">
        <f>VLOOKUP($E37,NJLookup2024_2025[],6,FALSE)</f>
        <v>Joseph O'Boyle</v>
      </c>
      <c r="K37" s="12" t="str">
        <f>VLOOKUP($E37,NJLookup2024_2025[],7,FALSE)</f>
        <v>Union County Federation</v>
      </c>
      <c r="L37" s="14">
        <f>$O$3-D37</f>
        <v>251</v>
      </c>
    </row>
    <row r="38" spans="1:12" x14ac:dyDescent="0.35">
      <c r="A38" s="12">
        <v>5479865</v>
      </c>
      <c r="B38" t="s">
        <v>991</v>
      </c>
      <c r="C38" s="12" t="s">
        <v>378</v>
      </c>
      <c r="D38" s="15">
        <v>45574</v>
      </c>
      <c r="E38" s="12">
        <v>1688</v>
      </c>
      <c r="F38" s="12" t="str">
        <f>VLOOKUP($E38,NJLookup2024_2025[],2,FALSE)</f>
        <v>Regina</v>
      </c>
      <c r="G38" s="12" t="str">
        <f>VLOOKUP($E38,NJLookup2024_2025[],3,FALSE)</f>
        <v>Rutherford</v>
      </c>
      <c r="H38" s="12" t="str">
        <f>VLOOKUP($E38,NJLookup2024_2025[],4,FALSE)</f>
        <v>Newark</v>
      </c>
      <c r="I38" s="12">
        <f>VLOOKUP($E38,NJLookup2024_2025[],5,FALSE)</f>
        <v>9</v>
      </c>
      <c r="J38" s="11" t="str">
        <f>VLOOKUP($E38,NJLookup2024_2025[],6,FALSE)</f>
        <v>Angelo Urato</v>
      </c>
      <c r="K38" s="12" t="str">
        <f>VLOOKUP($E38,NJLookup2024_2025[],7,FALSE)</f>
        <v>Bergen County Federation</v>
      </c>
      <c r="L38" s="14">
        <f>$O$3-D38</f>
        <v>23</v>
      </c>
    </row>
    <row r="39" spans="1:12" x14ac:dyDescent="0.35">
      <c r="A39" s="12">
        <v>5471144</v>
      </c>
      <c r="B39" t="s">
        <v>925</v>
      </c>
      <c r="C39" s="12" t="s">
        <v>728</v>
      </c>
      <c r="D39" s="15">
        <v>45539</v>
      </c>
      <c r="E39" s="12">
        <v>520</v>
      </c>
      <c r="F39" s="12" t="str">
        <f>VLOOKUP($E39,NJLookup2024_2025[],2,FALSE)</f>
        <v>Madonna</v>
      </c>
      <c r="G39" s="12" t="str">
        <f>VLOOKUP($E39,NJLookup2024_2025[],3,FALSE)</f>
        <v>Englewood</v>
      </c>
      <c r="H39" s="12" t="str">
        <f>VLOOKUP($E39,NJLookup2024_2025[],4,FALSE)</f>
        <v>Newark</v>
      </c>
      <c r="I39" s="12">
        <f>VLOOKUP($E39,NJLookup2024_2025[],5,FALSE)</f>
        <v>9</v>
      </c>
      <c r="J39" s="11" t="str">
        <f>VLOOKUP($E39,NJLookup2024_2025[],6,FALSE)</f>
        <v>Angelo Urato</v>
      </c>
      <c r="K39" s="12" t="str">
        <f>VLOOKUP($E39,NJLookup2024_2025[],7,FALSE)</f>
        <v>Bergen County Federation</v>
      </c>
      <c r="L39" s="14">
        <f>$O$3-D39</f>
        <v>58</v>
      </c>
    </row>
    <row r="40" spans="1:12" x14ac:dyDescent="0.35">
      <c r="A40" s="12">
        <v>3498082</v>
      </c>
      <c r="B40" t="s">
        <v>812</v>
      </c>
      <c r="C40" s="12" t="s">
        <v>238</v>
      </c>
      <c r="D40" s="15">
        <v>45415</v>
      </c>
      <c r="E40" s="12">
        <v>1688</v>
      </c>
      <c r="F40" s="12" t="str">
        <f>VLOOKUP($E40,NJLookup2024_2025[],2,FALSE)</f>
        <v>Regina</v>
      </c>
      <c r="G40" s="12" t="str">
        <f>VLOOKUP($E40,NJLookup2024_2025[],3,FALSE)</f>
        <v>Rutherford</v>
      </c>
      <c r="H40" s="12" t="str">
        <f>VLOOKUP($E40,NJLookup2024_2025[],4,FALSE)</f>
        <v>Newark</v>
      </c>
      <c r="I40" s="12">
        <f>VLOOKUP($E40,NJLookup2024_2025[],5,FALSE)</f>
        <v>9</v>
      </c>
      <c r="J40" s="11" t="str">
        <f>VLOOKUP($E40,NJLookup2024_2025[],6,FALSE)</f>
        <v>Angelo Urato</v>
      </c>
      <c r="K40" s="12" t="str">
        <f>VLOOKUP($E40,NJLookup2024_2025[],7,FALSE)</f>
        <v>Bergen County Federation</v>
      </c>
      <c r="L40" s="14">
        <f>$O$3-D40</f>
        <v>182</v>
      </c>
    </row>
    <row r="41" spans="1:12" x14ac:dyDescent="0.35">
      <c r="A41" s="12">
        <v>5432898</v>
      </c>
      <c r="B41" t="s">
        <v>779</v>
      </c>
      <c r="C41" s="12" t="s">
        <v>238</v>
      </c>
      <c r="D41" s="15">
        <v>45375</v>
      </c>
      <c r="E41" s="12">
        <v>1688</v>
      </c>
      <c r="F41" s="12" t="str">
        <f>VLOOKUP($E41,NJLookup2024_2025[],2,FALSE)</f>
        <v>Regina</v>
      </c>
      <c r="G41" s="12" t="str">
        <f>VLOOKUP($E41,NJLookup2024_2025[],3,FALSE)</f>
        <v>Rutherford</v>
      </c>
      <c r="H41" s="12" t="str">
        <f>VLOOKUP($E41,NJLookup2024_2025[],4,FALSE)</f>
        <v>Newark</v>
      </c>
      <c r="I41" s="12">
        <f>VLOOKUP($E41,NJLookup2024_2025[],5,FALSE)</f>
        <v>9</v>
      </c>
      <c r="J41" s="11" t="str">
        <f>VLOOKUP($E41,NJLookup2024_2025[],6,FALSE)</f>
        <v>Angelo Urato</v>
      </c>
      <c r="K41" s="12" t="str">
        <f>VLOOKUP($E41,NJLookup2024_2025[],7,FALSE)</f>
        <v>Bergen County Federation</v>
      </c>
      <c r="L41" s="14">
        <f>$O$3-D41</f>
        <v>222</v>
      </c>
    </row>
    <row r="42" spans="1:12" x14ac:dyDescent="0.35">
      <c r="A42" s="12">
        <v>5487082</v>
      </c>
      <c r="B42" t="s">
        <v>1061</v>
      </c>
      <c r="C42" s="12" t="s">
        <v>67</v>
      </c>
      <c r="D42" s="15">
        <v>45594</v>
      </c>
      <c r="E42" s="12">
        <v>3426</v>
      </c>
      <c r="F42" s="12" t="str">
        <f>VLOOKUP($E42,NJLookup2024_2025[],2,FALSE)</f>
        <v>Queen of Peace</v>
      </c>
      <c r="G42" s="12" t="str">
        <f>VLOOKUP($E42,NJLookup2024_2025[],3,FALSE)</f>
        <v>Maywood</v>
      </c>
      <c r="H42" s="12" t="str">
        <f>VLOOKUP($E42,NJLookup2024_2025[],4,FALSE)</f>
        <v>Newark</v>
      </c>
      <c r="I42" s="12">
        <f>VLOOKUP($E42,NJLookup2024_2025[],5,FALSE)</f>
        <v>10</v>
      </c>
      <c r="J42" s="11" t="str">
        <f>VLOOKUP($E42,NJLookup2024_2025[],6,FALSE)</f>
        <v>Antonio Artola</v>
      </c>
      <c r="K42" s="12" t="str">
        <f>VLOOKUP($E42,NJLookup2024_2025[],7,FALSE)</f>
        <v>Bergen County Federation</v>
      </c>
      <c r="L42" s="14">
        <f>$O$3-D42</f>
        <v>3</v>
      </c>
    </row>
    <row r="43" spans="1:12" x14ac:dyDescent="0.35">
      <c r="A43" s="12">
        <v>5454074</v>
      </c>
      <c r="B43" t="s">
        <v>830</v>
      </c>
      <c r="C43" s="12" t="s">
        <v>111</v>
      </c>
      <c r="D43" s="15">
        <v>45452</v>
      </c>
      <c r="E43" s="12">
        <v>3644</v>
      </c>
      <c r="F43" s="12" t="str">
        <f>VLOOKUP($E43,NJLookup2024_2025[],2,FALSE)</f>
        <v>Most Sacred Heart of Jesus</v>
      </c>
      <c r="G43" s="12" t="str">
        <f>VLOOKUP($E43,NJLookup2024_2025[],3,FALSE)</f>
        <v>Wallington</v>
      </c>
      <c r="H43" s="12" t="str">
        <f>VLOOKUP($E43,NJLookup2024_2025[],4,FALSE)</f>
        <v>Newark</v>
      </c>
      <c r="I43" s="12">
        <f>VLOOKUP($E43,NJLookup2024_2025[],5,FALSE)</f>
        <v>10</v>
      </c>
      <c r="J43" s="11" t="str">
        <f>VLOOKUP($E43,NJLookup2024_2025[],6,FALSE)</f>
        <v>Antonio Artola</v>
      </c>
      <c r="K43" s="12" t="str">
        <f>VLOOKUP($E43,NJLookup2024_2025[],7,FALSE)</f>
        <v>Bergen County Federation</v>
      </c>
      <c r="L43" s="14">
        <f>$O$3-D43</f>
        <v>145</v>
      </c>
    </row>
    <row r="44" spans="1:12" x14ac:dyDescent="0.35">
      <c r="A44" s="12">
        <v>5453861</v>
      </c>
      <c r="B44" t="s">
        <v>831</v>
      </c>
      <c r="C44" s="12" t="s">
        <v>67</v>
      </c>
      <c r="D44" s="15">
        <v>45450</v>
      </c>
      <c r="E44" s="12">
        <v>3426</v>
      </c>
      <c r="F44" s="12" t="str">
        <f>VLOOKUP($E44,NJLookup2024_2025[],2,FALSE)</f>
        <v>Queen of Peace</v>
      </c>
      <c r="G44" s="12" t="str">
        <f>VLOOKUP($E44,NJLookup2024_2025[],3,FALSE)</f>
        <v>Maywood</v>
      </c>
      <c r="H44" s="12" t="str">
        <f>VLOOKUP($E44,NJLookup2024_2025[],4,FALSE)</f>
        <v>Newark</v>
      </c>
      <c r="I44" s="12">
        <f>VLOOKUP($E44,NJLookup2024_2025[],5,FALSE)</f>
        <v>10</v>
      </c>
      <c r="J44" s="11" t="str">
        <f>VLOOKUP($E44,NJLookup2024_2025[],6,FALSE)</f>
        <v>Antonio Artola</v>
      </c>
      <c r="K44" s="12" t="str">
        <f>VLOOKUP($E44,NJLookup2024_2025[],7,FALSE)</f>
        <v>Bergen County Federation</v>
      </c>
      <c r="L44" s="14">
        <f>$O$3-D44</f>
        <v>147</v>
      </c>
    </row>
    <row r="45" spans="1:12" x14ac:dyDescent="0.35">
      <c r="A45" s="12">
        <v>5452378</v>
      </c>
      <c r="B45" t="s">
        <v>833</v>
      </c>
      <c r="C45" s="12" t="s">
        <v>298</v>
      </c>
      <c r="D45" s="15">
        <v>45447</v>
      </c>
      <c r="E45" s="12">
        <v>2842</v>
      </c>
      <c r="F45" s="12" t="str">
        <f>VLOOKUP($E45,NJLookup2024_2025[],2,FALSE)</f>
        <v>Sacred Heart</v>
      </c>
      <c r="G45" s="12" t="str">
        <f>VLOOKUP($E45,NJLookup2024_2025[],3,FALSE)</f>
        <v>Rochelle Park</v>
      </c>
      <c r="H45" s="12" t="str">
        <f>VLOOKUP($E45,NJLookup2024_2025[],4,FALSE)</f>
        <v>Newark</v>
      </c>
      <c r="I45" s="12">
        <f>VLOOKUP($E45,NJLookup2024_2025[],5,FALSE)</f>
        <v>10</v>
      </c>
      <c r="J45" s="11" t="str">
        <f>VLOOKUP($E45,NJLookup2024_2025[],6,FALSE)</f>
        <v>Antonio Artola</v>
      </c>
      <c r="K45" s="12" t="str">
        <f>VLOOKUP($E45,NJLookup2024_2025[],7,FALSE)</f>
        <v>Bergen County Federation</v>
      </c>
      <c r="L45" s="14">
        <f>$O$3-D45</f>
        <v>150</v>
      </c>
    </row>
    <row r="46" spans="1:12" x14ac:dyDescent="0.35">
      <c r="A46" s="12">
        <v>5448130</v>
      </c>
      <c r="B46" t="s">
        <v>816</v>
      </c>
      <c r="C46" s="12" t="s">
        <v>111</v>
      </c>
      <c r="D46" s="15">
        <v>45428</v>
      </c>
      <c r="E46" s="12">
        <v>3644</v>
      </c>
      <c r="F46" s="12" t="str">
        <f>VLOOKUP($E46,NJLookup2024_2025[],2,FALSE)</f>
        <v>Most Sacred Heart of Jesus</v>
      </c>
      <c r="G46" s="12" t="str">
        <f>VLOOKUP($E46,NJLookup2024_2025[],3,FALSE)</f>
        <v>Wallington</v>
      </c>
      <c r="H46" s="12" t="str">
        <f>VLOOKUP($E46,NJLookup2024_2025[],4,FALSE)</f>
        <v>Newark</v>
      </c>
      <c r="I46" s="12">
        <f>VLOOKUP($E46,NJLookup2024_2025[],5,FALSE)</f>
        <v>10</v>
      </c>
      <c r="J46" s="11" t="str">
        <f>VLOOKUP($E46,NJLookup2024_2025[],6,FALSE)</f>
        <v>Antonio Artola</v>
      </c>
      <c r="K46" s="12" t="str">
        <f>VLOOKUP($E46,NJLookup2024_2025[],7,FALSE)</f>
        <v>Bergen County Federation</v>
      </c>
      <c r="L46" s="14">
        <f>$O$3-D46</f>
        <v>169</v>
      </c>
    </row>
    <row r="47" spans="1:12" x14ac:dyDescent="0.35">
      <c r="A47" s="12">
        <v>5442750</v>
      </c>
      <c r="B47" t="s">
        <v>804</v>
      </c>
      <c r="C47" s="12" t="s">
        <v>269</v>
      </c>
      <c r="D47" s="15">
        <v>45412</v>
      </c>
      <c r="E47" s="12">
        <v>3644</v>
      </c>
      <c r="F47" s="12" t="str">
        <f>VLOOKUP($E47,NJLookup2024_2025[],2,FALSE)</f>
        <v>Most Sacred Heart of Jesus</v>
      </c>
      <c r="G47" s="12" t="str">
        <f>VLOOKUP($E47,NJLookup2024_2025[],3,FALSE)</f>
        <v>Wallington</v>
      </c>
      <c r="H47" s="12" t="str">
        <f>VLOOKUP($E47,NJLookup2024_2025[],4,FALSE)</f>
        <v>Newark</v>
      </c>
      <c r="I47" s="12">
        <f>VLOOKUP($E47,NJLookup2024_2025[],5,FALSE)</f>
        <v>10</v>
      </c>
      <c r="J47" s="11" t="str">
        <f>VLOOKUP($E47,NJLookup2024_2025[],6,FALSE)</f>
        <v>Antonio Artola</v>
      </c>
      <c r="K47" s="12" t="str">
        <f>VLOOKUP($E47,NJLookup2024_2025[],7,FALSE)</f>
        <v>Bergen County Federation</v>
      </c>
      <c r="L47" s="14">
        <f>$O$3-D47</f>
        <v>185</v>
      </c>
    </row>
    <row r="48" spans="1:12" x14ac:dyDescent="0.35">
      <c r="A48" s="12">
        <v>5398758</v>
      </c>
      <c r="B48" t="s">
        <v>726</v>
      </c>
      <c r="C48" s="12" t="s">
        <v>728</v>
      </c>
      <c r="D48" s="15">
        <v>45240</v>
      </c>
      <c r="E48" s="12">
        <v>3644</v>
      </c>
      <c r="F48" s="12" t="str">
        <f>VLOOKUP($E48,NJLookup2024_2025[],2,FALSE)</f>
        <v>Most Sacred Heart of Jesus</v>
      </c>
      <c r="G48" s="12" t="str">
        <f>VLOOKUP($E48,NJLookup2024_2025[],3,FALSE)</f>
        <v>Wallington</v>
      </c>
      <c r="H48" s="12" t="str">
        <f>VLOOKUP($E48,NJLookup2024_2025[],4,FALSE)</f>
        <v>Newark</v>
      </c>
      <c r="I48" s="12">
        <f>VLOOKUP($E48,NJLookup2024_2025[],5,FALSE)</f>
        <v>10</v>
      </c>
      <c r="J48" s="11" t="str">
        <f>VLOOKUP($E48,NJLookup2024_2025[],6,FALSE)</f>
        <v>Antonio Artola</v>
      </c>
      <c r="K48" s="12" t="str">
        <f>VLOOKUP($E48,NJLookup2024_2025[],7,FALSE)</f>
        <v>Bergen County Federation</v>
      </c>
      <c r="L48" s="14">
        <f>$O$3-D48</f>
        <v>357</v>
      </c>
    </row>
    <row r="49" spans="1:12" x14ac:dyDescent="0.35">
      <c r="A49" s="12">
        <v>5471277</v>
      </c>
      <c r="B49" t="s">
        <v>926</v>
      </c>
      <c r="C49" s="12" t="s">
        <v>975</v>
      </c>
      <c r="D49" s="15">
        <v>45543</v>
      </c>
      <c r="E49" s="12">
        <v>5819</v>
      </c>
      <c r="F49" s="12" t="str">
        <f>VLOOKUP($E49,NJLookup2024_2025[],2,FALSE)</f>
        <v>Our Lady of the Assumption</v>
      </c>
      <c r="G49" s="12" t="str">
        <f>VLOOKUP($E49,NJLookup2024_2025[],3,FALSE)</f>
        <v>Emerson</v>
      </c>
      <c r="H49" s="12" t="str">
        <f>VLOOKUP($E49,NJLookup2024_2025[],4,FALSE)</f>
        <v>Newark</v>
      </c>
      <c r="I49" s="12">
        <f>VLOOKUP($E49,NJLookup2024_2025[],5,FALSE)</f>
        <v>11</v>
      </c>
      <c r="J49" s="11" t="str">
        <f>VLOOKUP($E49,NJLookup2024_2025[],6,FALSE)</f>
        <v>Edward J. Wilkin</v>
      </c>
      <c r="K49" s="12" t="str">
        <f>VLOOKUP($E49,NJLookup2024_2025[],7,FALSE)</f>
        <v>Bergen County Federation</v>
      </c>
      <c r="L49" s="14">
        <f>$O$3-D49</f>
        <v>54</v>
      </c>
    </row>
    <row r="50" spans="1:12" x14ac:dyDescent="0.35">
      <c r="A50" s="12">
        <v>5431485</v>
      </c>
      <c r="B50" t="s">
        <v>771</v>
      </c>
      <c r="C50" s="12" t="s">
        <v>77</v>
      </c>
      <c r="D50" s="15">
        <v>45370</v>
      </c>
      <c r="E50" s="12">
        <v>13678</v>
      </c>
      <c r="F50" s="12" t="str">
        <f>VLOOKUP($E50,NJLookup2024_2025[],2,FALSE)</f>
        <v>St. Elizabeth of Hungary</v>
      </c>
      <c r="G50" s="12" t="str">
        <f>VLOOKUP($E50,NJLookup2024_2025[],3,FALSE)</f>
        <v>Wyckoff</v>
      </c>
      <c r="H50" s="12" t="str">
        <f>VLOOKUP($E50,NJLookup2024_2025[],4,FALSE)</f>
        <v>Newark</v>
      </c>
      <c r="I50" s="12">
        <f>VLOOKUP($E50,NJLookup2024_2025[],5,FALSE)</f>
        <v>11</v>
      </c>
      <c r="J50" s="11" t="str">
        <f>VLOOKUP($E50,NJLookup2024_2025[],6,FALSE)</f>
        <v>Edward J. Wilkin</v>
      </c>
      <c r="K50" s="12" t="str">
        <f>VLOOKUP($E50,NJLookup2024_2025[],7,FALSE)</f>
        <v>Bergen County Federation</v>
      </c>
      <c r="L50" s="14">
        <f>$O$3-D50</f>
        <v>227</v>
      </c>
    </row>
    <row r="51" spans="1:12" x14ac:dyDescent="0.35">
      <c r="A51" s="12">
        <v>4999291</v>
      </c>
      <c r="B51" t="s">
        <v>1012</v>
      </c>
      <c r="C51" s="12" t="s">
        <v>985</v>
      </c>
      <c r="D51" s="15">
        <v>45574</v>
      </c>
      <c r="E51" s="12">
        <v>2188</v>
      </c>
      <c r="F51" s="12" t="str">
        <f>VLOOKUP($E51,NJLookup2024_2025[],2,FALSE)</f>
        <v>St. Thomas More</v>
      </c>
      <c r="G51" s="12" t="str">
        <f>VLOOKUP($E51,NJLookup2024_2025[],3,FALSE)</f>
        <v>Westwood</v>
      </c>
      <c r="H51" s="12" t="str">
        <f>VLOOKUP($E51,NJLookup2024_2025[],4,FALSE)</f>
        <v>Newark</v>
      </c>
      <c r="I51" s="12">
        <f>VLOOKUP($E51,NJLookup2024_2025[],5,FALSE)</f>
        <v>12</v>
      </c>
      <c r="J51" s="11" t="str">
        <f>VLOOKUP($E51,NJLookup2024_2025[],6,FALSE)</f>
        <v>Steve Martin</v>
      </c>
      <c r="K51" s="12" t="str">
        <f>VLOOKUP($E51,NJLookup2024_2025[],7,FALSE)</f>
        <v>Bergen County Federation</v>
      </c>
      <c r="L51" s="14">
        <f>$O$3-D51</f>
        <v>23</v>
      </c>
    </row>
    <row r="52" spans="1:12" x14ac:dyDescent="0.35">
      <c r="A52" s="12">
        <v>4999291</v>
      </c>
      <c r="B52" t="s">
        <v>1012</v>
      </c>
      <c r="C52" s="12" t="s">
        <v>985</v>
      </c>
      <c r="D52" s="15">
        <v>45574</v>
      </c>
      <c r="E52" s="12">
        <v>2188</v>
      </c>
      <c r="F52" s="12" t="str">
        <f>VLOOKUP($E52,NJLookup2024_2025[],2,FALSE)</f>
        <v>St. Thomas More</v>
      </c>
      <c r="G52" s="12" t="str">
        <f>VLOOKUP($E52,NJLookup2024_2025[],3,FALSE)</f>
        <v>Westwood</v>
      </c>
      <c r="H52" s="12" t="str">
        <f>VLOOKUP($E52,NJLookup2024_2025[],4,FALSE)</f>
        <v>Newark</v>
      </c>
      <c r="I52" s="12">
        <f>VLOOKUP($E52,NJLookup2024_2025[],5,FALSE)</f>
        <v>12</v>
      </c>
      <c r="J52" s="11" t="str">
        <f>VLOOKUP($E52,NJLookup2024_2025[],6,FALSE)</f>
        <v>Steve Martin</v>
      </c>
      <c r="K52" s="12" t="str">
        <f>VLOOKUP($E52,NJLookup2024_2025[],7,FALSE)</f>
        <v>Bergen County Federation</v>
      </c>
      <c r="L52" s="14">
        <f>$O$3-D52</f>
        <v>23</v>
      </c>
    </row>
    <row r="53" spans="1:12" x14ac:dyDescent="0.35">
      <c r="A53" s="12">
        <v>5465852</v>
      </c>
      <c r="B53" t="s">
        <v>902</v>
      </c>
      <c r="C53" s="12" t="s">
        <v>262</v>
      </c>
      <c r="D53" s="15">
        <v>45520</v>
      </c>
      <c r="E53" s="12">
        <v>2188</v>
      </c>
      <c r="F53" s="12" t="str">
        <f>VLOOKUP($E53,NJLookup2024_2025[],2,FALSE)</f>
        <v>St. Thomas More</v>
      </c>
      <c r="G53" s="12" t="str">
        <f>VLOOKUP($E53,NJLookup2024_2025[],3,FALSE)</f>
        <v>Westwood</v>
      </c>
      <c r="H53" s="12" t="str">
        <f>VLOOKUP($E53,NJLookup2024_2025[],4,FALSE)</f>
        <v>Newark</v>
      </c>
      <c r="I53" s="12">
        <f>VLOOKUP($E53,NJLookup2024_2025[],5,FALSE)</f>
        <v>12</v>
      </c>
      <c r="J53" s="11" t="str">
        <f>VLOOKUP($E53,NJLookup2024_2025[],6,FALSE)</f>
        <v>Steve Martin</v>
      </c>
      <c r="K53" s="12" t="str">
        <f>VLOOKUP($E53,NJLookup2024_2025[],7,FALSE)</f>
        <v>Bergen County Federation</v>
      </c>
      <c r="L53" s="14">
        <f>$O$3-D53</f>
        <v>77</v>
      </c>
    </row>
    <row r="54" spans="1:12" x14ac:dyDescent="0.35">
      <c r="A54" s="12">
        <v>5471973</v>
      </c>
      <c r="B54" t="s">
        <v>974</v>
      </c>
      <c r="C54" s="12" t="s">
        <v>130</v>
      </c>
      <c r="D54" s="15">
        <v>45543</v>
      </c>
      <c r="E54" s="12">
        <v>9021</v>
      </c>
      <c r="F54" s="12" t="str">
        <f>VLOOKUP($E54,NJLookup2024_2025[],2,FALSE)</f>
        <v>Immaculate Conception</v>
      </c>
      <c r="G54" s="12" t="str">
        <f>VLOOKUP($E54,NJLookup2024_2025[],3,FALSE)</f>
        <v>Norwood</v>
      </c>
      <c r="H54" s="12" t="str">
        <f>VLOOKUP($E54,NJLookup2024_2025[],4,FALSE)</f>
        <v>Newark</v>
      </c>
      <c r="I54" s="12">
        <f>VLOOKUP($E54,NJLookup2024_2025[],5,FALSE)</f>
        <v>13</v>
      </c>
      <c r="J54" s="11" t="str">
        <f>VLOOKUP($E54,NJLookup2024_2025[],6,FALSE)</f>
        <v>George Thompson, Jr</v>
      </c>
      <c r="K54" s="12" t="str">
        <f>VLOOKUP($E54,NJLookup2024_2025[],7,FALSE)</f>
        <v>Bergen County Federation</v>
      </c>
      <c r="L54" s="14">
        <f>$O$3-D54</f>
        <v>54</v>
      </c>
    </row>
    <row r="55" spans="1:12" x14ac:dyDescent="0.35">
      <c r="A55" s="12">
        <v>5461401</v>
      </c>
      <c r="B55" t="s">
        <v>865</v>
      </c>
      <c r="C55" s="12" t="s">
        <v>347</v>
      </c>
      <c r="D55" s="15">
        <v>45481</v>
      </c>
      <c r="E55" s="12">
        <v>14483</v>
      </c>
      <c r="F55" s="12" t="str">
        <f>VLOOKUP($E55,NJLookup2024_2025[],2,FALSE)</f>
        <v>Our Lady of Victories</v>
      </c>
      <c r="G55" s="12" t="str">
        <f>VLOOKUP($E55,NJLookup2024_2025[],3,FALSE)</f>
        <v>Harrington Park</v>
      </c>
      <c r="H55" s="12" t="str">
        <f>VLOOKUP($E55,NJLookup2024_2025[],4,FALSE)</f>
        <v>Newark</v>
      </c>
      <c r="I55" s="12">
        <f>VLOOKUP($E55,NJLookup2024_2025[],5,FALSE)</f>
        <v>13</v>
      </c>
      <c r="J55" s="11" t="str">
        <f>VLOOKUP($E55,NJLookup2024_2025[],6,FALSE)</f>
        <v>George Thompson, Jr</v>
      </c>
      <c r="K55" s="12" t="str">
        <f>VLOOKUP($E55,NJLookup2024_2025[],7,FALSE)</f>
        <v>Bergen County Federation</v>
      </c>
      <c r="L55" s="14">
        <f>$O$3-D55</f>
        <v>116</v>
      </c>
    </row>
    <row r="56" spans="1:12" x14ac:dyDescent="0.35">
      <c r="A56" s="12">
        <v>5335177</v>
      </c>
      <c r="B56" t="s">
        <v>136</v>
      </c>
      <c r="C56" s="12" t="s">
        <v>137</v>
      </c>
      <c r="D56" s="15">
        <v>45543</v>
      </c>
      <c r="E56" s="12">
        <v>1863</v>
      </c>
      <c r="F56" s="12" t="str">
        <f>VLOOKUP($E56,NJLookup2024_2025[],2,FALSE)</f>
        <v>Coronation</v>
      </c>
      <c r="G56" s="12" t="str">
        <f>VLOOKUP($E56,NJLookup2024_2025[],3,FALSE)</f>
        <v>Fort Lee</v>
      </c>
      <c r="H56" s="12" t="str">
        <f>VLOOKUP($E56,NJLookup2024_2025[],4,FALSE)</f>
        <v>Newark</v>
      </c>
      <c r="I56" s="12">
        <f>VLOOKUP($E56,NJLookup2024_2025[],5,FALSE)</f>
        <v>14</v>
      </c>
      <c r="J56" s="11" t="str">
        <f>VLOOKUP($E56,NJLookup2024_2025[],6,FALSE)</f>
        <v>Bradley Vaughn</v>
      </c>
      <c r="K56" s="12" t="str">
        <f>VLOOKUP($E56,NJLookup2024_2025[],7,FALSE)</f>
        <v>Bergen County Federation</v>
      </c>
      <c r="L56" s="14">
        <f>$O$3-D56</f>
        <v>54</v>
      </c>
    </row>
    <row r="57" spans="1:12" x14ac:dyDescent="0.35">
      <c r="A57" s="12">
        <v>5466457</v>
      </c>
      <c r="B57" t="s">
        <v>882</v>
      </c>
      <c r="C57" s="12" t="s">
        <v>302</v>
      </c>
      <c r="D57" s="15">
        <v>45520</v>
      </c>
      <c r="E57" s="12">
        <v>2861</v>
      </c>
      <c r="F57" s="12" t="str">
        <f>VLOOKUP($E57,NJLookup2024_2025[],2,FALSE)</f>
        <v>St. Michael's</v>
      </c>
      <c r="G57" s="12" t="str">
        <f>VLOOKUP($E57,NJLookup2024_2025[],3,FALSE)</f>
        <v>Lodi</v>
      </c>
      <c r="H57" s="12" t="str">
        <f>VLOOKUP($E57,NJLookup2024_2025[],4,FALSE)</f>
        <v>Newark</v>
      </c>
      <c r="I57" s="12">
        <f>VLOOKUP($E57,NJLookup2024_2025[],5,FALSE)</f>
        <v>14</v>
      </c>
      <c r="J57" s="11" t="str">
        <f>VLOOKUP($E57,NJLookup2024_2025[],6,FALSE)</f>
        <v>Bradley Vaughn</v>
      </c>
      <c r="K57" s="12" t="str">
        <f>VLOOKUP($E57,NJLookup2024_2025[],7,FALSE)</f>
        <v>Bergen County Federation</v>
      </c>
      <c r="L57" s="14">
        <f>$O$3-D57</f>
        <v>77</v>
      </c>
    </row>
    <row r="58" spans="1:12" x14ac:dyDescent="0.35">
      <c r="A58" s="12">
        <v>5464007</v>
      </c>
      <c r="B58" t="s">
        <v>868</v>
      </c>
      <c r="C58" s="12" t="s">
        <v>874</v>
      </c>
      <c r="D58" s="15">
        <v>45498</v>
      </c>
      <c r="E58" s="12">
        <v>3550</v>
      </c>
      <c r="F58" s="12" t="str">
        <f>VLOOKUP($E58,NJLookup2024_2025[],2,FALSE)</f>
        <v>Archbishop Walsh</v>
      </c>
      <c r="G58" s="12" t="str">
        <f>VLOOKUP($E58,NJLookup2024_2025[],3,FALSE)</f>
        <v>Palisades</v>
      </c>
      <c r="H58" s="12" t="str">
        <f>VLOOKUP($E58,NJLookup2024_2025[],4,FALSE)</f>
        <v>Newark</v>
      </c>
      <c r="I58" s="12">
        <f>VLOOKUP($E58,NJLookup2024_2025[],5,FALSE)</f>
        <v>14</v>
      </c>
      <c r="J58" s="11" t="str">
        <f>VLOOKUP($E58,NJLookup2024_2025[],6,FALSE)</f>
        <v>Bradley Vaughn</v>
      </c>
      <c r="K58" s="12" t="str">
        <f>VLOOKUP($E58,NJLookup2024_2025[],7,FALSE)</f>
        <v>Bergen County Federation</v>
      </c>
      <c r="L58" s="14">
        <f>$O$3-D58</f>
        <v>99</v>
      </c>
    </row>
    <row r="59" spans="1:12" x14ac:dyDescent="0.35">
      <c r="A59" s="12">
        <v>5471962</v>
      </c>
      <c r="B59" t="s">
        <v>929</v>
      </c>
      <c r="C59" s="12" t="s">
        <v>94</v>
      </c>
      <c r="D59" s="15">
        <v>45543</v>
      </c>
      <c r="E59" s="12">
        <v>8982</v>
      </c>
      <c r="F59" s="12" t="str">
        <f>VLOOKUP($E59,NJLookup2024_2025[],2,FALSE)</f>
        <v>Carmel</v>
      </c>
      <c r="G59" s="12" t="str">
        <f>VLOOKUP($E59,NJLookup2024_2025[],3,FALSE)</f>
        <v>Leonia</v>
      </c>
      <c r="H59" s="12" t="str">
        <f>VLOOKUP($E59,NJLookup2024_2025[],4,FALSE)</f>
        <v>Newark</v>
      </c>
      <c r="I59" s="12">
        <f>VLOOKUP($E59,NJLookup2024_2025[],5,FALSE)</f>
        <v>15</v>
      </c>
      <c r="J59" s="11" t="str">
        <f>VLOOKUP($E59,NJLookup2024_2025[],6,FALSE)</f>
        <v>John Stendor</v>
      </c>
      <c r="K59" s="12" t="str">
        <f>VLOOKUP($E59,NJLookup2024_2025[],7,FALSE)</f>
        <v>Bergen County Federation</v>
      </c>
      <c r="L59" s="14">
        <f>$O$3-D59</f>
        <v>54</v>
      </c>
    </row>
    <row r="60" spans="1:12" x14ac:dyDescent="0.35">
      <c r="A60" s="12">
        <v>5466973</v>
      </c>
      <c r="B60" t="s">
        <v>884</v>
      </c>
      <c r="C60" s="12" t="s">
        <v>94</v>
      </c>
      <c r="D60" s="15">
        <v>45515</v>
      </c>
      <c r="E60" s="12">
        <v>8982</v>
      </c>
      <c r="F60" s="12" t="str">
        <f>VLOOKUP($E60,NJLookup2024_2025[],2,FALSE)</f>
        <v>Carmel</v>
      </c>
      <c r="G60" s="12" t="str">
        <f>VLOOKUP($E60,NJLookup2024_2025[],3,FALSE)</f>
        <v>Leonia</v>
      </c>
      <c r="H60" s="12" t="str">
        <f>VLOOKUP($E60,NJLookup2024_2025[],4,FALSE)</f>
        <v>Newark</v>
      </c>
      <c r="I60" s="12">
        <f>VLOOKUP($E60,NJLookup2024_2025[],5,FALSE)</f>
        <v>15</v>
      </c>
      <c r="J60" s="11" t="str">
        <f>VLOOKUP($E60,NJLookup2024_2025[],6,FALSE)</f>
        <v>John Stendor</v>
      </c>
      <c r="K60" s="12" t="str">
        <f>VLOOKUP($E60,NJLookup2024_2025[],7,FALSE)</f>
        <v>Bergen County Federation</v>
      </c>
      <c r="L60" s="14">
        <f>$O$3-D60</f>
        <v>82</v>
      </c>
    </row>
    <row r="61" spans="1:12" x14ac:dyDescent="0.35">
      <c r="A61" s="12">
        <v>5424670</v>
      </c>
      <c r="B61" t="s">
        <v>763</v>
      </c>
      <c r="C61" s="12" t="s">
        <v>765</v>
      </c>
      <c r="D61" s="15">
        <v>45470</v>
      </c>
      <c r="E61" s="12">
        <v>5015</v>
      </c>
      <c r="F61" s="12" t="str">
        <f>VLOOKUP($E61,NJLookup2024_2025[],2,FALSE)</f>
        <v>Msgr. Eugene S. Burke</v>
      </c>
      <c r="G61" s="12" t="str">
        <f>VLOOKUP($E61,NJLookup2024_2025[],3,FALSE)</f>
        <v>River Edge</v>
      </c>
      <c r="H61" s="12" t="str">
        <f>VLOOKUP($E61,NJLookup2024_2025[],4,FALSE)</f>
        <v>Newark</v>
      </c>
      <c r="I61" s="12">
        <f>VLOOKUP($E61,NJLookup2024_2025[],5,FALSE)</f>
        <v>15</v>
      </c>
      <c r="J61" s="11" t="str">
        <f>VLOOKUP($E61,NJLookup2024_2025[],6,FALSE)</f>
        <v>John Stendor</v>
      </c>
      <c r="K61" s="12" t="str">
        <f>VLOOKUP($E61,NJLookup2024_2025[],7,FALSE)</f>
        <v>Bergen County Federation</v>
      </c>
      <c r="L61" s="14">
        <f>$O$3-D61</f>
        <v>127</v>
      </c>
    </row>
    <row r="62" spans="1:12" x14ac:dyDescent="0.35">
      <c r="A62" s="12">
        <v>5456671</v>
      </c>
      <c r="B62" t="s">
        <v>843</v>
      </c>
      <c r="C62" s="12" t="s">
        <v>355</v>
      </c>
      <c r="D62" s="15">
        <v>45461</v>
      </c>
      <c r="E62" s="12">
        <v>3814</v>
      </c>
      <c r="F62" s="12" t="str">
        <f>VLOOKUP($E62,NJLookup2024_2025[],2,FALSE)</f>
        <v>St. Joseph's/Ascension</v>
      </c>
      <c r="G62" s="12" t="str">
        <f>VLOOKUP($E62,NJLookup2024_2025[],3,FALSE)</f>
        <v>New Milford</v>
      </c>
      <c r="H62" s="12" t="str">
        <f>VLOOKUP($E62,NJLookup2024_2025[],4,FALSE)</f>
        <v>Newark</v>
      </c>
      <c r="I62" s="12">
        <f>VLOOKUP($E62,NJLookup2024_2025[],5,FALSE)</f>
        <v>15</v>
      </c>
      <c r="J62" s="12" t="str">
        <f>VLOOKUP($E62,NJLookup2024_2025[],6,FALSE)</f>
        <v>John Stendor</v>
      </c>
      <c r="K62" s="12" t="str">
        <f>VLOOKUP($E62,NJLookup2024_2025[],7,FALSE)</f>
        <v>Bergen County Federation</v>
      </c>
      <c r="L62" s="14">
        <f>$O$3-D62</f>
        <v>136</v>
      </c>
    </row>
    <row r="63" spans="1:12" x14ac:dyDescent="0.35">
      <c r="A63" s="12">
        <v>5449752</v>
      </c>
      <c r="B63" t="s">
        <v>819</v>
      </c>
      <c r="C63" s="12" t="s">
        <v>355</v>
      </c>
      <c r="D63" s="15">
        <v>45434</v>
      </c>
      <c r="E63" s="12">
        <v>3814</v>
      </c>
      <c r="F63" s="12" t="str">
        <f>VLOOKUP($E63,NJLookup2024_2025[],2,FALSE)</f>
        <v>St. Joseph's/Ascension</v>
      </c>
      <c r="G63" s="12" t="str">
        <f>VLOOKUP($E63,NJLookup2024_2025[],3,FALSE)</f>
        <v>New Milford</v>
      </c>
      <c r="H63" s="12" t="str">
        <f>VLOOKUP($E63,NJLookup2024_2025[],4,FALSE)</f>
        <v>Newark</v>
      </c>
      <c r="I63" s="12">
        <f>VLOOKUP($E63,NJLookup2024_2025[],5,FALSE)</f>
        <v>15</v>
      </c>
      <c r="J63" s="11" t="str">
        <f>VLOOKUP($E63,NJLookup2024_2025[],6,FALSE)</f>
        <v>John Stendor</v>
      </c>
      <c r="K63" s="12" t="str">
        <f>VLOOKUP($E63,NJLookup2024_2025[],7,FALSE)</f>
        <v>Bergen County Federation</v>
      </c>
      <c r="L63" s="14">
        <f>$O$3-D63</f>
        <v>163</v>
      </c>
    </row>
    <row r="64" spans="1:12" x14ac:dyDescent="0.35">
      <c r="A64" s="12">
        <v>5441757</v>
      </c>
      <c r="B64" t="s">
        <v>794</v>
      </c>
      <c r="C64" s="12" t="s">
        <v>89</v>
      </c>
      <c r="D64" s="15">
        <v>45407</v>
      </c>
      <c r="E64" s="12">
        <v>3814</v>
      </c>
      <c r="F64" s="12" t="str">
        <f>VLOOKUP($E64,NJLookup2024_2025[],2,FALSE)</f>
        <v>St. Joseph's/Ascension</v>
      </c>
      <c r="G64" s="12" t="str">
        <f>VLOOKUP($E64,NJLookup2024_2025[],3,FALSE)</f>
        <v>New Milford</v>
      </c>
      <c r="H64" s="12" t="str">
        <f>VLOOKUP($E64,NJLookup2024_2025[],4,FALSE)</f>
        <v>Newark</v>
      </c>
      <c r="I64" s="12">
        <f>VLOOKUP($E64,NJLookup2024_2025[],5,FALSE)</f>
        <v>15</v>
      </c>
      <c r="J64" s="11" t="str">
        <f>VLOOKUP($E64,NJLookup2024_2025[],6,FALSE)</f>
        <v>John Stendor</v>
      </c>
      <c r="K64" s="12" t="str">
        <f>VLOOKUP($E64,NJLookup2024_2025[],7,FALSE)</f>
        <v>Bergen County Federation</v>
      </c>
      <c r="L64" s="14">
        <f>$O$3-D64</f>
        <v>190</v>
      </c>
    </row>
    <row r="65" spans="1:12" x14ac:dyDescent="0.35">
      <c r="A65" s="12">
        <v>5440325</v>
      </c>
      <c r="B65" t="s">
        <v>790</v>
      </c>
      <c r="C65" s="12" t="s">
        <v>238</v>
      </c>
      <c r="D65" s="15">
        <v>45405</v>
      </c>
      <c r="E65" s="12">
        <v>3814</v>
      </c>
      <c r="F65" s="12" t="str">
        <f>VLOOKUP($E65,NJLookup2024_2025[],2,FALSE)</f>
        <v>St. Joseph's/Ascension</v>
      </c>
      <c r="G65" s="12" t="str">
        <f>VLOOKUP($E65,NJLookup2024_2025[],3,FALSE)</f>
        <v>New Milford</v>
      </c>
      <c r="H65" s="12" t="str">
        <f>VLOOKUP($E65,NJLookup2024_2025[],4,FALSE)</f>
        <v>Newark</v>
      </c>
      <c r="I65" s="12">
        <f>VLOOKUP($E65,NJLookup2024_2025[],5,FALSE)</f>
        <v>15</v>
      </c>
      <c r="J65" s="11" t="str">
        <f>VLOOKUP($E65,NJLookup2024_2025[],6,FALSE)</f>
        <v>John Stendor</v>
      </c>
      <c r="K65" s="12" t="str">
        <f>VLOOKUP($E65,NJLookup2024_2025[],7,FALSE)</f>
        <v>Bergen County Federation</v>
      </c>
      <c r="L65" s="14">
        <f>$O$3-D65</f>
        <v>192</v>
      </c>
    </row>
    <row r="66" spans="1:12" x14ac:dyDescent="0.35">
      <c r="A66" s="12">
        <v>5482298</v>
      </c>
      <c r="B66" t="s">
        <v>999</v>
      </c>
      <c r="C66" s="12" t="s">
        <v>729</v>
      </c>
      <c r="D66" s="15">
        <v>45579</v>
      </c>
      <c r="E66" s="12">
        <v>4486</v>
      </c>
      <c r="F66" s="12" t="str">
        <f>VLOOKUP($E66,NJLookup2024_2025[],2,FALSE)</f>
        <v>Our Lady of Fatima</v>
      </c>
      <c r="G66" s="12" t="str">
        <f>VLOOKUP($E66,NJLookup2024_2025[],3,FALSE)</f>
        <v>Park Ridge</v>
      </c>
      <c r="H66" s="12" t="str">
        <f>VLOOKUP($E66,NJLookup2024_2025[],4,FALSE)</f>
        <v>Newark</v>
      </c>
      <c r="I66" s="12">
        <f>VLOOKUP($E66,NJLookup2024_2025[],5,FALSE)</f>
        <v>16</v>
      </c>
      <c r="J66" s="11" t="str">
        <f>VLOOKUP($E66,NJLookup2024_2025[],6,FALSE)</f>
        <v>Peter Revie</v>
      </c>
      <c r="K66" s="12" t="str">
        <f>VLOOKUP($E66,NJLookup2024_2025[],7,FALSE)</f>
        <v>Bergen County Federation</v>
      </c>
      <c r="L66" s="14">
        <f>$O$3-D66</f>
        <v>18</v>
      </c>
    </row>
    <row r="67" spans="1:12" x14ac:dyDescent="0.35">
      <c r="A67" s="12">
        <v>5480545</v>
      </c>
      <c r="B67" t="s">
        <v>1013</v>
      </c>
      <c r="C67" s="12" t="s">
        <v>377</v>
      </c>
      <c r="D67" s="15">
        <v>45574</v>
      </c>
      <c r="E67" s="12">
        <v>4486</v>
      </c>
      <c r="F67" s="12" t="str">
        <f>VLOOKUP($E67,NJLookup2024_2025[],2,FALSE)</f>
        <v>Our Lady of Fatima</v>
      </c>
      <c r="G67" s="12" t="str">
        <f>VLOOKUP($E67,NJLookup2024_2025[],3,FALSE)</f>
        <v>Park Ridge</v>
      </c>
      <c r="H67" s="12" t="str">
        <f>VLOOKUP($E67,NJLookup2024_2025[],4,FALSE)</f>
        <v>Newark</v>
      </c>
      <c r="I67" s="12">
        <f>VLOOKUP($E67,NJLookup2024_2025[],5,FALSE)</f>
        <v>16</v>
      </c>
      <c r="J67" s="11" t="str">
        <f>VLOOKUP($E67,NJLookup2024_2025[],6,FALSE)</f>
        <v>Peter Revie</v>
      </c>
      <c r="K67" s="12" t="str">
        <f>VLOOKUP($E67,NJLookup2024_2025[],7,FALSE)</f>
        <v>Bergen County Federation</v>
      </c>
      <c r="L67" s="14">
        <f>$O$3-D67</f>
        <v>23</v>
      </c>
    </row>
    <row r="68" spans="1:12" x14ac:dyDescent="0.35">
      <c r="A68" s="12">
        <v>5481417</v>
      </c>
      <c r="B68" t="s">
        <v>995</v>
      </c>
      <c r="C68" s="12" t="s">
        <v>1015</v>
      </c>
      <c r="D68" s="15">
        <v>45574</v>
      </c>
      <c r="E68" s="12">
        <v>4486</v>
      </c>
      <c r="F68" s="12" t="str">
        <f>VLOOKUP($E68,NJLookup2024_2025[],2,FALSE)</f>
        <v>Our Lady of Fatima</v>
      </c>
      <c r="G68" s="12" t="str">
        <f>VLOOKUP($E68,NJLookup2024_2025[],3,FALSE)</f>
        <v>Park Ridge</v>
      </c>
      <c r="H68" s="12" t="str">
        <f>VLOOKUP($E68,NJLookup2024_2025[],4,FALSE)</f>
        <v>Newark</v>
      </c>
      <c r="I68" s="12">
        <f>VLOOKUP($E68,NJLookup2024_2025[],5,FALSE)</f>
        <v>16</v>
      </c>
      <c r="J68" s="11" t="str">
        <f>VLOOKUP($E68,NJLookup2024_2025[],6,FALSE)</f>
        <v>Peter Revie</v>
      </c>
      <c r="K68" s="12" t="str">
        <f>VLOOKUP($E68,NJLookup2024_2025[],7,FALSE)</f>
        <v>Bergen County Federation</v>
      </c>
      <c r="L68" s="14">
        <f>$O$3-D68</f>
        <v>23</v>
      </c>
    </row>
    <row r="69" spans="1:12" x14ac:dyDescent="0.35">
      <c r="A69" s="12">
        <v>5472393</v>
      </c>
      <c r="B69" t="s">
        <v>939</v>
      </c>
      <c r="C69" s="12" t="s">
        <v>985</v>
      </c>
      <c r="D69" s="15">
        <v>45545</v>
      </c>
      <c r="E69" s="12">
        <v>4486</v>
      </c>
      <c r="F69" s="12" t="str">
        <f>VLOOKUP($E69,NJLookup2024_2025[],2,FALSE)</f>
        <v>Our Lady of Fatima</v>
      </c>
      <c r="G69" s="12" t="str">
        <f>VLOOKUP($E69,NJLookup2024_2025[],3,FALSE)</f>
        <v>Park Ridge</v>
      </c>
      <c r="H69" s="12" t="str">
        <f>VLOOKUP($E69,NJLookup2024_2025[],4,FALSE)</f>
        <v>Newark</v>
      </c>
      <c r="I69" s="12">
        <f>VLOOKUP($E69,NJLookup2024_2025[],5,FALSE)</f>
        <v>16</v>
      </c>
      <c r="J69" s="11" t="str">
        <f>VLOOKUP($E69,NJLookup2024_2025[],6,FALSE)</f>
        <v>Peter Revie</v>
      </c>
      <c r="K69" s="12" t="str">
        <f>VLOOKUP($E69,NJLookup2024_2025[],7,FALSE)</f>
        <v>Bergen County Federation</v>
      </c>
      <c r="L69" s="14">
        <f>$O$3-D69</f>
        <v>52</v>
      </c>
    </row>
    <row r="70" spans="1:12" x14ac:dyDescent="0.35">
      <c r="A70" s="12">
        <v>5467547</v>
      </c>
      <c r="B70" t="s">
        <v>886</v>
      </c>
      <c r="C70" s="12" t="s">
        <v>440</v>
      </c>
      <c r="D70" s="15">
        <v>45518</v>
      </c>
      <c r="E70" s="12">
        <v>11889</v>
      </c>
      <c r="F70" s="12" t="str">
        <f>VLOOKUP($E70,NJLookup2024_2025[],2,FALSE)</f>
        <v>St. Gabriel's</v>
      </c>
      <c r="G70" s="12" t="str">
        <f>VLOOKUP($E70,NJLookup2024_2025[],3,FALSE)</f>
        <v>Saddle River</v>
      </c>
      <c r="H70" s="12" t="str">
        <f>VLOOKUP($E70,NJLookup2024_2025[],4,FALSE)</f>
        <v>Newark</v>
      </c>
      <c r="I70" s="12">
        <f>VLOOKUP($E70,NJLookup2024_2025[],5,FALSE)</f>
        <v>16</v>
      </c>
      <c r="J70" s="11" t="str">
        <f>VLOOKUP($E70,NJLookup2024_2025[],6,FALSE)</f>
        <v>Peter Revie</v>
      </c>
      <c r="K70" s="12" t="str">
        <f>VLOOKUP($E70,NJLookup2024_2025[],7,FALSE)</f>
        <v>Bergen County Federation</v>
      </c>
      <c r="L70" s="14">
        <f>$O$3-D70</f>
        <v>79</v>
      </c>
    </row>
    <row r="71" spans="1:12" x14ac:dyDescent="0.35">
      <c r="A71" s="12">
        <v>5482103</v>
      </c>
      <c r="B71" t="s">
        <v>996</v>
      </c>
      <c r="C71" s="12" t="s">
        <v>1011</v>
      </c>
      <c r="D71" s="15">
        <v>45576</v>
      </c>
      <c r="E71" s="12">
        <v>7041</v>
      </c>
      <c r="F71" s="12" t="str">
        <f>VLOOKUP($E71,NJLookup2024_2025[],2,FALSE)</f>
        <v>Msgr. Robert G. Fitzpatrick</v>
      </c>
      <c r="G71" s="12" t="str">
        <f>VLOOKUP($E71,NJLookup2024_2025[],3,FALSE)</f>
        <v>Hasbrouck</v>
      </c>
      <c r="H71" s="12" t="str">
        <f>VLOOKUP($E71,NJLookup2024_2025[],4,FALSE)</f>
        <v>Newark</v>
      </c>
      <c r="I71" s="12">
        <f>VLOOKUP($E71,NJLookup2024_2025[],5,FALSE)</f>
        <v>17</v>
      </c>
      <c r="J71" s="11" t="str">
        <f>VLOOKUP($E71,NJLookup2024_2025[],6,FALSE)</f>
        <v>Giuseppi Soriano</v>
      </c>
      <c r="K71" s="12" t="str">
        <f>VLOOKUP($E71,NJLookup2024_2025[],7,FALSE)</f>
        <v>Bergen County Federation</v>
      </c>
      <c r="L71" s="14">
        <f>$O$3-D71</f>
        <v>21</v>
      </c>
    </row>
    <row r="72" spans="1:12" x14ac:dyDescent="0.35">
      <c r="A72" s="12">
        <v>5456130</v>
      </c>
      <c r="B72" t="s">
        <v>837</v>
      </c>
      <c r="C72" s="12" t="s">
        <v>264</v>
      </c>
      <c r="D72" s="15">
        <v>45460</v>
      </c>
      <c r="E72" s="12">
        <v>2229</v>
      </c>
      <c r="F72" s="12" t="str">
        <f>VLOOKUP($E72,NJLookup2024_2025[],2,FALSE)</f>
        <v>E. G. Alberque</v>
      </c>
      <c r="G72" s="12" t="str">
        <f>VLOOKUP($E72,NJLookup2024_2025[],3,FALSE)</f>
        <v>Ridgefield Park</v>
      </c>
      <c r="H72" s="12" t="str">
        <f>VLOOKUP($E72,NJLookup2024_2025[],4,FALSE)</f>
        <v>Newark</v>
      </c>
      <c r="I72" s="12">
        <f>VLOOKUP($E72,NJLookup2024_2025[],5,FALSE)</f>
        <v>17</v>
      </c>
      <c r="J72" s="11" t="str">
        <f>VLOOKUP($E72,NJLookup2024_2025[],6,FALSE)</f>
        <v>Giuseppi Soriano</v>
      </c>
      <c r="K72" s="12" t="str">
        <f>VLOOKUP($E72,NJLookup2024_2025[],7,FALSE)</f>
        <v>Bergen County Federation</v>
      </c>
      <c r="L72" s="14">
        <f>$O$3-D72</f>
        <v>137</v>
      </c>
    </row>
    <row r="73" spans="1:12" x14ac:dyDescent="0.35">
      <c r="A73" s="12">
        <v>5434819</v>
      </c>
      <c r="B73" t="s">
        <v>793</v>
      </c>
      <c r="C73" s="12" t="s">
        <v>129</v>
      </c>
      <c r="D73" s="15">
        <v>45383</v>
      </c>
      <c r="E73" s="12">
        <v>5846</v>
      </c>
      <c r="F73" s="12" t="str">
        <f>VLOOKUP($E73,NJLookup2024_2025[],2,FALSE)</f>
        <v>Ramapo Valley</v>
      </c>
      <c r="G73" s="12" t="str">
        <f>VLOOKUP($E73,NJLookup2024_2025[],3,FALSE)</f>
        <v>Oakland</v>
      </c>
      <c r="H73" s="12" t="str">
        <f>VLOOKUP($E73,NJLookup2024_2025[],4,FALSE)</f>
        <v>Newark</v>
      </c>
      <c r="I73" s="12">
        <f>VLOOKUP($E73,NJLookup2024_2025[],5,FALSE)</f>
        <v>17</v>
      </c>
      <c r="J73" s="11" t="str">
        <f>VLOOKUP($E73,NJLookup2024_2025[],6,FALSE)</f>
        <v>Giuseppi Soriano</v>
      </c>
      <c r="K73" s="12" t="str">
        <f>VLOOKUP($E73,NJLookup2024_2025[],7,FALSE)</f>
        <v>Bergen County Federation</v>
      </c>
      <c r="L73" s="14">
        <f>$O$3-D73</f>
        <v>214</v>
      </c>
    </row>
    <row r="74" spans="1:12" x14ac:dyDescent="0.35">
      <c r="A74" s="12">
        <v>5428201</v>
      </c>
      <c r="B74" t="s">
        <v>772</v>
      </c>
      <c r="C74" s="12" t="s">
        <v>724</v>
      </c>
      <c r="D74" s="15">
        <v>45359</v>
      </c>
      <c r="E74" s="12">
        <v>7041</v>
      </c>
      <c r="F74" s="12" t="str">
        <f>VLOOKUP($E74,NJLookup2024_2025[],2,FALSE)</f>
        <v>Msgr. Robert G. Fitzpatrick</v>
      </c>
      <c r="G74" s="12" t="str">
        <f>VLOOKUP($E74,NJLookup2024_2025[],3,FALSE)</f>
        <v>Hasbrouck</v>
      </c>
      <c r="H74" s="12" t="str">
        <f>VLOOKUP($E74,NJLookup2024_2025[],4,FALSE)</f>
        <v>Newark</v>
      </c>
      <c r="I74" s="12">
        <f>VLOOKUP($E74,NJLookup2024_2025[],5,FALSE)</f>
        <v>17</v>
      </c>
      <c r="J74" s="11" t="str">
        <f>VLOOKUP($E74,NJLookup2024_2025[],6,FALSE)</f>
        <v>Giuseppi Soriano</v>
      </c>
      <c r="K74" s="12" t="str">
        <f>VLOOKUP($E74,NJLookup2024_2025[],7,FALSE)</f>
        <v>Bergen County Federation</v>
      </c>
      <c r="L74" s="14">
        <f>$O$3-D74</f>
        <v>238</v>
      </c>
    </row>
    <row r="75" spans="1:12" x14ac:dyDescent="0.35">
      <c r="A75" s="12">
        <v>4540096</v>
      </c>
      <c r="B75" t="s">
        <v>1108</v>
      </c>
      <c r="C75" s="12" t="s">
        <v>113</v>
      </c>
      <c r="D75" s="15">
        <v>45595</v>
      </c>
      <c r="E75" s="12">
        <v>835</v>
      </c>
      <c r="F75" s="12" t="str">
        <f>VLOOKUP($E75,NJLookup2024_2025[],2,FALSE)</f>
        <v>Belleville</v>
      </c>
      <c r="G75" s="12" t="str">
        <f>VLOOKUP($E75,NJLookup2024_2025[],3,FALSE)</f>
        <v>Belleville</v>
      </c>
      <c r="H75" s="12" t="str">
        <f>VLOOKUP($E75,NJLookup2024_2025[],4,FALSE)</f>
        <v>Newark</v>
      </c>
      <c r="I75" s="12">
        <f>VLOOKUP($E75,NJLookup2024_2025[],5,FALSE)</f>
        <v>19</v>
      </c>
      <c r="J75" s="11" t="str">
        <f>VLOOKUP($E75,NJLookup2024_2025[],6,FALSE)</f>
        <v>Edward Kelly</v>
      </c>
      <c r="K75" s="12" t="str">
        <f>VLOOKUP($E75,NJLookup2024_2025[],7,FALSE)</f>
        <v>Essex County Federation</v>
      </c>
      <c r="L75" s="14">
        <f>$O$3-D75</f>
        <v>2</v>
      </c>
    </row>
    <row r="76" spans="1:12" x14ac:dyDescent="0.35">
      <c r="A76" s="12">
        <v>5476243</v>
      </c>
      <c r="B76" t="s">
        <v>956</v>
      </c>
      <c r="C76" s="12" t="s">
        <v>96</v>
      </c>
      <c r="D76" s="15">
        <v>45559</v>
      </c>
      <c r="E76" s="12">
        <v>1277</v>
      </c>
      <c r="F76" s="12" t="str">
        <f>VLOOKUP($E76,NJLookup2024_2025[],2,FALSE)</f>
        <v>Montclair</v>
      </c>
      <c r="G76" s="12" t="str">
        <f>VLOOKUP($E76,NJLookup2024_2025[],3,FALSE)</f>
        <v>Montclair</v>
      </c>
      <c r="H76" s="12" t="str">
        <f>VLOOKUP($E76,NJLookup2024_2025[],4,FALSE)</f>
        <v>Newark</v>
      </c>
      <c r="I76" s="12">
        <f>VLOOKUP($E76,NJLookup2024_2025[],5,FALSE)</f>
        <v>19</v>
      </c>
      <c r="J76" s="11" t="str">
        <f>VLOOKUP($E76,NJLookup2024_2025[],6,FALSE)</f>
        <v>Edward Kelly</v>
      </c>
      <c r="K76" s="12" t="str">
        <f>VLOOKUP($E76,NJLookup2024_2025[],7,FALSE)</f>
        <v>Essex County Federation</v>
      </c>
      <c r="L76" s="14">
        <f>$O$3-D76</f>
        <v>38</v>
      </c>
    </row>
    <row r="77" spans="1:12" x14ac:dyDescent="0.35">
      <c r="A77" s="12">
        <v>5474715</v>
      </c>
      <c r="B77" t="s">
        <v>946</v>
      </c>
      <c r="C77" s="12" t="s">
        <v>47</v>
      </c>
      <c r="D77" s="15">
        <v>45552</v>
      </c>
      <c r="E77" s="12">
        <v>835</v>
      </c>
      <c r="F77" s="12" t="str">
        <f>VLOOKUP($E77,NJLookup2024_2025[],2,FALSE)</f>
        <v>Belleville</v>
      </c>
      <c r="G77" s="12" t="str">
        <f>VLOOKUP($E77,NJLookup2024_2025[],3,FALSE)</f>
        <v>Belleville</v>
      </c>
      <c r="H77" s="12" t="str">
        <f>VLOOKUP($E77,NJLookup2024_2025[],4,FALSE)</f>
        <v>Newark</v>
      </c>
      <c r="I77" s="12">
        <f>VLOOKUP($E77,NJLookup2024_2025[],5,FALSE)</f>
        <v>19</v>
      </c>
      <c r="J77" s="11" t="str">
        <f>VLOOKUP($E77,NJLookup2024_2025[],6,FALSE)</f>
        <v>Edward Kelly</v>
      </c>
      <c r="K77" s="12" t="str">
        <f>VLOOKUP($E77,NJLookup2024_2025[],7,FALSE)</f>
        <v>Essex County Federation</v>
      </c>
      <c r="L77" s="14">
        <f>$O$3-D77</f>
        <v>45</v>
      </c>
    </row>
    <row r="78" spans="1:12" x14ac:dyDescent="0.35">
      <c r="A78" s="12">
        <v>5472384</v>
      </c>
      <c r="B78" t="s">
        <v>938</v>
      </c>
      <c r="C78" s="12" t="s">
        <v>117</v>
      </c>
      <c r="D78" s="15">
        <v>45551</v>
      </c>
      <c r="E78" s="12">
        <v>4066</v>
      </c>
      <c r="F78" s="12" t="str">
        <f>VLOOKUP($E78,NJLookup2024_2025[],2,FALSE)</f>
        <v>Regina Pacis</v>
      </c>
      <c r="G78" s="12" t="str">
        <f>VLOOKUP($E78,NJLookup2024_2025[],3,FALSE)</f>
        <v>Maplewood</v>
      </c>
      <c r="H78" s="12" t="str">
        <f>VLOOKUP($E78,NJLookup2024_2025[],4,FALSE)</f>
        <v>Newark</v>
      </c>
      <c r="I78" s="12">
        <f>VLOOKUP($E78,NJLookup2024_2025[],5,FALSE)</f>
        <v>19</v>
      </c>
      <c r="J78" s="11" t="str">
        <f>VLOOKUP($E78,NJLookup2024_2025[],6,FALSE)</f>
        <v>Edward Kelly</v>
      </c>
      <c r="K78" s="12" t="str">
        <f>VLOOKUP($E78,NJLookup2024_2025[],7,FALSE)</f>
        <v>Essex County Federation</v>
      </c>
      <c r="L78" s="14">
        <f>$O$3-D78</f>
        <v>46</v>
      </c>
    </row>
    <row r="79" spans="1:12" x14ac:dyDescent="0.35">
      <c r="A79" s="12">
        <v>5459640</v>
      </c>
      <c r="B79" t="s">
        <v>848</v>
      </c>
      <c r="C79" s="12" t="s">
        <v>96</v>
      </c>
      <c r="D79" s="15">
        <v>45471</v>
      </c>
      <c r="E79" s="12">
        <v>835</v>
      </c>
      <c r="F79" s="12" t="str">
        <f>VLOOKUP($E79,NJLookup2024_2025[],2,FALSE)</f>
        <v>Belleville</v>
      </c>
      <c r="G79" s="12" t="str">
        <f>VLOOKUP($E79,NJLookup2024_2025[],3,FALSE)</f>
        <v>Belleville</v>
      </c>
      <c r="H79" s="12" t="str">
        <f>VLOOKUP($E79,NJLookup2024_2025[],4,FALSE)</f>
        <v>Newark</v>
      </c>
      <c r="I79" s="12">
        <f>VLOOKUP($E79,NJLookup2024_2025[],5,FALSE)</f>
        <v>19</v>
      </c>
      <c r="J79" s="11" t="str">
        <f>VLOOKUP($E79,NJLookup2024_2025[],6,FALSE)</f>
        <v>Edward Kelly</v>
      </c>
      <c r="K79" s="12" t="str">
        <f>VLOOKUP($E79,NJLookup2024_2025[],7,FALSE)</f>
        <v>Essex County Federation</v>
      </c>
      <c r="L79" s="14">
        <f>$O$3-D79</f>
        <v>126</v>
      </c>
    </row>
    <row r="80" spans="1:12" x14ac:dyDescent="0.35">
      <c r="A80" s="12">
        <v>5427025</v>
      </c>
      <c r="B80" t="s">
        <v>778</v>
      </c>
      <c r="C80" s="12" t="s">
        <v>318</v>
      </c>
      <c r="D80" s="15">
        <v>45356</v>
      </c>
      <c r="E80" s="12">
        <v>835</v>
      </c>
      <c r="F80" s="12" t="str">
        <f>VLOOKUP($E80,NJLookup2024_2025[],2,FALSE)</f>
        <v>Belleville</v>
      </c>
      <c r="G80" s="12" t="str">
        <f>VLOOKUP($E80,NJLookup2024_2025[],3,FALSE)</f>
        <v>Belleville</v>
      </c>
      <c r="H80" s="12" t="str">
        <f>VLOOKUP($E80,NJLookup2024_2025[],4,FALSE)</f>
        <v>Newark</v>
      </c>
      <c r="I80" s="12">
        <f>VLOOKUP($E80,NJLookup2024_2025[],5,FALSE)</f>
        <v>19</v>
      </c>
      <c r="J80" s="11" t="str">
        <f>VLOOKUP($E80,NJLookup2024_2025[],6,FALSE)</f>
        <v>Edward Kelly</v>
      </c>
      <c r="K80" s="12" t="str">
        <f>VLOOKUP($E80,NJLookup2024_2025[],7,FALSE)</f>
        <v>Essex County Federation</v>
      </c>
      <c r="L80" s="14">
        <f>$O$3-D80</f>
        <v>241</v>
      </c>
    </row>
    <row r="81" spans="1:12" x14ac:dyDescent="0.35">
      <c r="A81" s="12">
        <v>5467693</v>
      </c>
      <c r="B81" t="s">
        <v>888</v>
      </c>
      <c r="C81" s="12" t="s">
        <v>269</v>
      </c>
      <c r="D81" s="15">
        <v>45520</v>
      </c>
      <c r="E81" s="12">
        <v>1178</v>
      </c>
      <c r="F81" s="12" t="str">
        <f>VLOOKUP($E81,NJLookup2024_2025[],2,FALSE)</f>
        <v>Bloomfield</v>
      </c>
      <c r="G81" s="12" t="str">
        <f>VLOOKUP($E81,NJLookup2024_2025[],3,FALSE)</f>
        <v>Bloomfield</v>
      </c>
      <c r="H81" s="12" t="str">
        <f>VLOOKUP($E81,NJLookup2024_2025[],4,FALSE)</f>
        <v>Newark</v>
      </c>
      <c r="I81" s="12">
        <f>VLOOKUP($E81,NJLookup2024_2025[],5,FALSE)</f>
        <v>20</v>
      </c>
      <c r="J81" s="11" t="str">
        <f>VLOOKUP($E81,NJLookup2024_2025[],6,FALSE)</f>
        <v>TBD was Don Trader</v>
      </c>
      <c r="K81" s="12" t="str">
        <f>VLOOKUP($E81,NJLookup2024_2025[],7,FALSE)</f>
        <v>Essex County Federation</v>
      </c>
      <c r="L81" s="14">
        <f>$O$3-D81</f>
        <v>77</v>
      </c>
    </row>
    <row r="82" spans="1:12" x14ac:dyDescent="0.35">
      <c r="A82" s="12">
        <v>5467653</v>
      </c>
      <c r="B82" t="s">
        <v>887</v>
      </c>
      <c r="C82" s="12" t="s">
        <v>96</v>
      </c>
      <c r="D82" s="15">
        <v>45520</v>
      </c>
      <c r="E82" s="12">
        <v>1178</v>
      </c>
      <c r="F82" s="12" t="str">
        <f>VLOOKUP($E82,NJLookup2024_2025[],2,FALSE)</f>
        <v>Bloomfield</v>
      </c>
      <c r="G82" s="12" t="str">
        <f>VLOOKUP($E82,NJLookup2024_2025[],3,FALSE)</f>
        <v>Bloomfield</v>
      </c>
      <c r="H82" s="12" t="str">
        <f>VLOOKUP($E82,NJLookup2024_2025[],4,FALSE)</f>
        <v>Newark</v>
      </c>
      <c r="I82" s="12">
        <f>VLOOKUP($E82,NJLookup2024_2025[],5,FALSE)</f>
        <v>20</v>
      </c>
      <c r="J82" s="11" t="str">
        <f>VLOOKUP($E82,NJLookup2024_2025[],6,FALSE)</f>
        <v>TBD was Don Trader</v>
      </c>
      <c r="K82" s="12" t="str">
        <f>VLOOKUP($E82,NJLookup2024_2025[],7,FALSE)</f>
        <v>Essex County Federation</v>
      </c>
      <c r="L82" s="14">
        <f>$O$3-D82</f>
        <v>77</v>
      </c>
    </row>
    <row r="83" spans="1:12" x14ac:dyDescent="0.35">
      <c r="A83" s="12">
        <v>5444652</v>
      </c>
      <c r="B83" t="s">
        <v>808</v>
      </c>
      <c r="C83" s="12" t="s">
        <v>748</v>
      </c>
      <c r="D83" s="15">
        <v>45418</v>
      </c>
      <c r="E83" s="12">
        <v>3632</v>
      </c>
      <c r="F83" s="12" t="str">
        <f>VLOOKUP($E83,NJLookup2024_2025[],2,FALSE)</f>
        <v>Fr. James J. Kelly</v>
      </c>
      <c r="G83" s="12" t="str">
        <f>VLOOKUP($E83,NJLookup2024_2025[],3,FALSE)</f>
        <v>Cedar Grove</v>
      </c>
      <c r="H83" s="12" t="str">
        <f>VLOOKUP($E83,NJLookup2024_2025[],4,FALSE)</f>
        <v>Newark</v>
      </c>
      <c r="I83" s="12">
        <f>VLOOKUP($E83,NJLookup2024_2025[],5,FALSE)</f>
        <v>20</v>
      </c>
      <c r="J83" s="11" t="str">
        <f>VLOOKUP($E83,NJLookup2024_2025[],6,FALSE)</f>
        <v>TBD was Don Trader</v>
      </c>
      <c r="K83" s="12" t="str">
        <f>VLOOKUP($E83,NJLookup2024_2025[],7,FALSE)</f>
        <v>Essex County Federation</v>
      </c>
      <c r="L83" s="14">
        <f>$O$3-D83</f>
        <v>179</v>
      </c>
    </row>
    <row r="84" spans="1:12" x14ac:dyDescent="0.35">
      <c r="A84" s="12">
        <v>5428063</v>
      </c>
      <c r="B84" t="s">
        <v>766</v>
      </c>
      <c r="C84" s="12" t="s">
        <v>96</v>
      </c>
      <c r="D84" s="15">
        <v>45358</v>
      </c>
      <c r="E84" s="12">
        <v>5519</v>
      </c>
      <c r="F84" s="12" t="str">
        <f>VLOOKUP($E84,NJLookup2024_2025[],2,FALSE)</f>
        <v>West Orange</v>
      </c>
      <c r="G84" s="12" t="str">
        <f>VLOOKUP($E84,NJLookup2024_2025[],3,FALSE)</f>
        <v>West Orange</v>
      </c>
      <c r="H84" s="12" t="str">
        <f>VLOOKUP($E84,NJLookup2024_2025[],4,FALSE)</f>
        <v>Newark</v>
      </c>
      <c r="I84" s="12">
        <f>VLOOKUP($E84,NJLookup2024_2025[],5,FALSE)</f>
        <v>20</v>
      </c>
      <c r="J84" s="11" t="str">
        <f>VLOOKUP($E84,NJLookup2024_2025[],6,FALSE)</f>
        <v>TBD was Don Trader</v>
      </c>
      <c r="K84" s="12" t="str">
        <f>VLOOKUP($E84,NJLookup2024_2025[],7,FALSE)</f>
        <v>Essex County Federation</v>
      </c>
      <c r="L84" s="14">
        <f>$O$3-D84</f>
        <v>239</v>
      </c>
    </row>
    <row r="85" spans="1:12" x14ac:dyDescent="0.35">
      <c r="A85" s="12">
        <v>5442285</v>
      </c>
      <c r="B85" t="s">
        <v>805</v>
      </c>
      <c r="C85" s="12" t="s">
        <v>47</v>
      </c>
      <c r="D85" s="15">
        <v>45411</v>
      </c>
      <c r="E85" s="12">
        <v>6042</v>
      </c>
      <c r="F85" s="12" t="str">
        <f>VLOOKUP($E85,NJLookup2024_2025[],2,FALSE)</f>
        <v>Immaculate Conception</v>
      </c>
      <c r="G85" s="12" t="str">
        <f>VLOOKUP($E85,NJLookup2024_2025[],3,FALSE)</f>
        <v>Newark</v>
      </c>
      <c r="H85" s="12" t="str">
        <f>VLOOKUP($E85,NJLookup2024_2025[],4,FALSE)</f>
        <v>Newark</v>
      </c>
      <c r="I85" s="12">
        <f>VLOOKUP($E85,NJLookup2024_2025[],5,FALSE)</f>
        <v>21</v>
      </c>
      <c r="J85" s="11" t="str">
        <f>VLOOKUP($E85,NJLookup2024_2025[],6,FALSE)</f>
        <v>David Cordero</v>
      </c>
      <c r="K85" s="12" t="str">
        <f>VLOOKUP($E85,NJLookup2024_2025[],7,FALSE)</f>
        <v>Essex County Federation</v>
      </c>
      <c r="L85" s="14">
        <f>$O$3-D85</f>
        <v>186</v>
      </c>
    </row>
    <row r="86" spans="1:12" x14ac:dyDescent="0.35">
      <c r="A86" s="12">
        <v>5487101</v>
      </c>
      <c r="B86" t="s">
        <v>1064</v>
      </c>
      <c r="C86" s="12" t="s">
        <v>899</v>
      </c>
      <c r="D86" s="15">
        <v>45594</v>
      </c>
      <c r="E86" s="12">
        <v>5903</v>
      </c>
      <c r="F86" s="12" t="str">
        <f>VLOOKUP($E86,NJLookup2024_2025[],2,FALSE)</f>
        <v>Prince of Peace</v>
      </c>
      <c r="G86" s="12" t="str">
        <f>VLOOKUP($E86,NJLookup2024_2025[],3,FALSE)</f>
        <v>Englishtown</v>
      </c>
      <c r="H86" s="12" t="str">
        <f>VLOOKUP($E86,NJLookup2024_2025[],4,FALSE)</f>
        <v>Trenton</v>
      </c>
      <c r="I86" s="12">
        <f>VLOOKUP($E86,NJLookup2024_2025[],5,FALSE)</f>
        <v>22</v>
      </c>
      <c r="J86" s="11" t="str">
        <f>VLOOKUP($E86,NJLookup2024_2025[],6,FALSE)</f>
        <v>Wayne Szaro</v>
      </c>
      <c r="K86" s="12" t="str">
        <f>VLOOKUP($E86,NJLookup2024_2025[],7,FALSE)</f>
        <v>Monmouth County Chapter</v>
      </c>
      <c r="L86" s="14">
        <f>$O$3-D86</f>
        <v>3</v>
      </c>
    </row>
    <row r="87" spans="1:12" x14ac:dyDescent="0.35">
      <c r="A87" s="12">
        <v>5486578</v>
      </c>
      <c r="B87" t="s">
        <v>1056</v>
      </c>
      <c r="C87" s="12" t="s">
        <v>26</v>
      </c>
      <c r="D87" s="15">
        <v>45593</v>
      </c>
      <c r="E87" s="12">
        <v>12232</v>
      </c>
      <c r="F87" s="12" t="str">
        <f>VLOOKUP($E87,NJLookup2024_2025[],2,FALSE)</f>
        <v>Jesus the Lord</v>
      </c>
      <c r="G87" s="12" t="str">
        <f>VLOOKUP($E87,NJLookup2024_2025[],3,FALSE)</f>
        <v>Keyport</v>
      </c>
      <c r="H87" s="12" t="str">
        <f>VLOOKUP($E87,NJLookup2024_2025[],4,FALSE)</f>
        <v>Trenton</v>
      </c>
      <c r="I87" s="12">
        <f>VLOOKUP($E87,NJLookup2024_2025[],5,FALSE)</f>
        <v>22</v>
      </c>
      <c r="J87" s="11" t="str">
        <f>VLOOKUP($E87,NJLookup2024_2025[],6,FALSE)</f>
        <v>Wayne Szaro</v>
      </c>
      <c r="K87" s="12" t="str">
        <f>VLOOKUP($E87,NJLookup2024_2025[],7,FALSE)</f>
        <v>Monmouth County Chapter</v>
      </c>
      <c r="L87" s="14">
        <f>$O$3-D87</f>
        <v>4</v>
      </c>
    </row>
    <row r="88" spans="1:12" x14ac:dyDescent="0.35">
      <c r="A88" s="12">
        <v>5486415</v>
      </c>
      <c r="B88" t="s">
        <v>1051</v>
      </c>
      <c r="C88" s="12" t="s">
        <v>899</v>
      </c>
      <c r="D88" s="15">
        <v>45592</v>
      </c>
      <c r="E88" s="12">
        <v>5903</v>
      </c>
      <c r="F88" s="12" t="str">
        <f>VLOOKUP($E88,NJLookup2024_2025[],2,FALSE)</f>
        <v>Prince of Peace</v>
      </c>
      <c r="G88" s="12" t="str">
        <f>VLOOKUP($E88,NJLookup2024_2025[],3,FALSE)</f>
        <v>Englishtown</v>
      </c>
      <c r="H88" s="12" t="str">
        <f>VLOOKUP($E88,NJLookup2024_2025[],4,FALSE)</f>
        <v>Trenton</v>
      </c>
      <c r="I88" s="12">
        <f>VLOOKUP($E88,NJLookup2024_2025[],5,FALSE)</f>
        <v>22</v>
      </c>
      <c r="J88" s="11" t="str">
        <f>VLOOKUP($E88,NJLookup2024_2025[],6,FALSE)</f>
        <v>Wayne Szaro</v>
      </c>
      <c r="K88" s="12" t="str">
        <f>VLOOKUP($E88,NJLookup2024_2025[],7,FALSE)</f>
        <v>Monmouth County Chapter</v>
      </c>
      <c r="L88" s="14">
        <f>$O$3-D88</f>
        <v>5</v>
      </c>
    </row>
    <row r="89" spans="1:12" x14ac:dyDescent="0.35">
      <c r="A89" s="12">
        <v>5484249</v>
      </c>
      <c r="B89" t="s">
        <v>1072</v>
      </c>
      <c r="C89" s="12" t="s">
        <v>1073</v>
      </c>
      <c r="D89" s="15">
        <v>45586</v>
      </c>
      <c r="E89" s="12">
        <v>6552</v>
      </c>
      <c r="F89" s="12" t="str">
        <f>VLOOKUP($E89,NJLookup2024_2025[],2,FALSE)</f>
        <v>Vincent T. Lombardi</v>
      </c>
      <c r="G89" s="12" t="str">
        <f>VLOOKUP($E89,NJLookup2024_2025[],3,FALSE)</f>
        <v>Middletown</v>
      </c>
      <c r="H89" s="12" t="str">
        <f>VLOOKUP($E89,NJLookup2024_2025[],4,FALSE)</f>
        <v>Trenton</v>
      </c>
      <c r="I89" s="12">
        <f>VLOOKUP($E89,NJLookup2024_2025[],5,FALSE)</f>
        <v>22</v>
      </c>
      <c r="J89" s="11" t="str">
        <f>VLOOKUP($E89,NJLookup2024_2025[],6,FALSE)</f>
        <v>Wayne Szaro</v>
      </c>
      <c r="K89" s="12" t="str">
        <f>VLOOKUP($E89,NJLookup2024_2025[],7,FALSE)</f>
        <v>Monmouth County Chapter</v>
      </c>
      <c r="L89" s="14">
        <f>$O$3-D89</f>
        <v>11</v>
      </c>
    </row>
    <row r="90" spans="1:12" x14ac:dyDescent="0.35">
      <c r="A90" s="12">
        <v>5401742</v>
      </c>
      <c r="B90" t="s">
        <v>971</v>
      </c>
      <c r="C90" s="12" t="s">
        <v>402</v>
      </c>
      <c r="D90" s="15">
        <v>45544</v>
      </c>
      <c r="E90" s="12">
        <v>3402</v>
      </c>
      <c r="F90" s="12" t="str">
        <f>VLOOKUP($E90,NJLookup2024_2025[],2,FALSE)</f>
        <v>St. Joseph</v>
      </c>
      <c r="G90" s="12" t="str">
        <f>VLOOKUP($E90,NJLookup2024_2025[],3,FALSE)</f>
        <v>Keyport</v>
      </c>
      <c r="H90" s="12" t="str">
        <f>VLOOKUP($E90,NJLookup2024_2025[],4,FALSE)</f>
        <v>Trenton</v>
      </c>
      <c r="I90" s="12">
        <f>VLOOKUP($E90,NJLookup2024_2025[],5,FALSE)</f>
        <v>22</v>
      </c>
      <c r="J90" s="11" t="str">
        <f>VLOOKUP($E90,NJLookup2024_2025[],6,FALSE)</f>
        <v>Wayne Szaro</v>
      </c>
      <c r="K90" s="12" t="str">
        <f>VLOOKUP($E90,NJLookup2024_2025[],7,FALSE)</f>
        <v>Monmouth County Chapter</v>
      </c>
      <c r="L90" s="14">
        <f>$O$3-D90</f>
        <v>53</v>
      </c>
    </row>
    <row r="91" spans="1:12" x14ac:dyDescent="0.35">
      <c r="A91" s="12">
        <v>5467267</v>
      </c>
      <c r="B91" t="s">
        <v>885</v>
      </c>
      <c r="C91" s="12" t="s">
        <v>899</v>
      </c>
      <c r="D91" s="15">
        <v>45516</v>
      </c>
      <c r="E91" s="12">
        <v>5903</v>
      </c>
      <c r="F91" s="12" t="str">
        <f>VLOOKUP($E91,NJLookup2024_2025[],2,FALSE)</f>
        <v>Prince of Peace</v>
      </c>
      <c r="G91" s="12" t="str">
        <f>VLOOKUP($E91,NJLookup2024_2025[],3,FALSE)</f>
        <v>Englishtown</v>
      </c>
      <c r="H91" s="12" t="str">
        <f>VLOOKUP($E91,NJLookup2024_2025[],4,FALSE)</f>
        <v>Trenton</v>
      </c>
      <c r="I91" s="12">
        <f>VLOOKUP($E91,NJLookup2024_2025[],5,FALSE)</f>
        <v>22</v>
      </c>
      <c r="J91" s="11" t="str">
        <f>VLOOKUP($E91,NJLookup2024_2025[],6,FALSE)</f>
        <v>Wayne Szaro</v>
      </c>
      <c r="K91" s="12" t="str">
        <f>VLOOKUP($E91,NJLookup2024_2025[],7,FALSE)</f>
        <v>Monmouth County Chapter</v>
      </c>
      <c r="L91" s="14">
        <f>$O$3-D91</f>
        <v>81</v>
      </c>
    </row>
    <row r="92" spans="1:12" x14ac:dyDescent="0.35">
      <c r="A92" s="12">
        <v>5464372</v>
      </c>
      <c r="B92" t="s">
        <v>869</v>
      </c>
      <c r="C92" s="12" t="s">
        <v>873</v>
      </c>
      <c r="D92" s="15">
        <v>45502</v>
      </c>
      <c r="E92" s="12">
        <v>6552</v>
      </c>
      <c r="F92" s="12" t="str">
        <f>VLOOKUP($E92,NJLookup2024_2025[],2,FALSE)</f>
        <v>Vincent T. Lombardi</v>
      </c>
      <c r="G92" s="12" t="str">
        <f>VLOOKUP($E92,NJLookup2024_2025[],3,FALSE)</f>
        <v>Middletown</v>
      </c>
      <c r="H92" s="12" t="str">
        <f>VLOOKUP($E92,NJLookup2024_2025[],4,FALSE)</f>
        <v>Trenton</v>
      </c>
      <c r="I92" s="12">
        <f>VLOOKUP($E92,NJLookup2024_2025[],5,FALSE)</f>
        <v>22</v>
      </c>
      <c r="J92" s="11" t="str">
        <f>VLOOKUP($E92,NJLookup2024_2025[],6,FALSE)</f>
        <v>Wayne Szaro</v>
      </c>
      <c r="K92" s="12" t="str">
        <f>VLOOKUP($E92,NJLookup2024_2025[],7,FALSE)</f>
        <v>Monmouth County Chapter</v>
      </c>
      <c r="L92" s="14">
        <f>$O$3-D92</f>
        <v>95</v>
      </c>
    </row>
    <row r="93" spans="1:12" x14ac:dyDescent="0.35">
      <c r="A93" s="12">
        <v>5438294</v>
      </c>
      <c r="B93" t="s">
        <v>787</v>
      </c>
      <c r="C93" s="12" t="s">
        <v>26</v>
      </c>
      <c r="D93" s="15">
        <v>45397</v>
      </c>
      <c r="E93" s="12">
        <v>6552</v>
      </c>
      <c r="F93" s="12" t="str">
        <f>VLOOKUP($E93,NJLookup2024_2025[],2,FALSE)</f>
        <v>Vincent T. Lombardi</v>
      </c>
      <c r="G93" s="12" t="str">
        <f>VLOOKUP($E93,NJLookup2024_2025[],3,FALSE)</f>
        <v>Middletown</v>
      </c>
      <c r="H93" s="12" t="str">
        <f>VLOOKUP($E93,NJLookup2024_2025[],4,FALSE)</f>
        <v>Trenton</v>
      </c>
      <c r="I93" s="12">
        <f>VLOOKUP($E93,NJLookup2024_2025[],5,FALSE)</f>
        <v>22</v>
      </c>
      <c r="J93" s="11" t="str">
        <f>VLOOKUP($E93,NJLookup2024_2025[],6,FALSE)</f>
        <v>Wayne Szaro</v>
      </c>
      <c r="K93" s="12" t="str">
        <f>VLOOKUP($E93,NJLookup2024_2025[],7,FALSE)</f>
        <v>Monmouth County Chapter</v>
      </c>
      <c r="L93" s="14">
        <f>$O$3-D93</f>
        <v>200</v>
      </c>
    </row>
    <row r="94" spans="1:12" x14ac:dyDescent="0.35">
      <c r="A94" s="12">
        <v>5482342</v>
      </c>
      <c r="B94" t="s">
        <v>1000</v>
      </c>
      <c r="C94" s="12" t="s">
        <v>98</v>
      </c>
      <c r="D94" s="15">
        <v>45578</v>
      </c>
      <c r="E94" s="12">
        <v>3231</v>
      </c>
      <c r="F94" s="12" t="str">
        <f>VLOOKUP($E94,NJLookup2024_2025[],2,FALSE)</f>
        <v>Rev. John F. Welsh</v>
      </c>
      <c r="G94" s="12" t="str">
        <f>VLOOKUP($E94,NJLookup2024_2025[],3,FALSE)</f>
        <v>Manasquan</v>
      </c>
      <c r="H94" s="12" t="str">
        <f>VLOOKUP($E94,NJLookup2024_2025[],4,FALSE)</f>
        <v>Trenton</v>
      </c>
      <c r="I94" s="12">
        <f>VLOOKUP($E94,NJLookup2024_2025[],5,FALSE)</f>
        <v>23</v>
      </c>
      <c r="J94" s="11" t="str">
        <f>VLOOKUP($E94,NJLookup2024_2025[],6,FALSE)</f>
        <v>Kevin T. Fay</v>
      </c>
      <c r="K94" s="12" t="str">
        <f>VLOOKUP($E94,NJLookup2024_2025[],7,FALSE)</f>
        <v>Monmouth County Chapter</v>
      </c>
      <c r="L94" s="14">
        <f>$O$3-D94</f>
        <v>19</v>
      </c>
    </row>
    <row r="95" spans="1:12" x14ac:dyDescent="0.35">
      <c r="A95" s="12">
        <v>933843</v>
      </c>
      <c r="B95" t="s">
        <v>1018</v>
      </c>
      <c r="C95" s="12" t="s">
        <v>798</v>
      </c>
      <c r="D95" s="15">
        <v>45572</v>
      </c>
      <c r="E95" s="12">
        <v>5611</v>
      </c>
      <c r="F95" s="12" t="str">
        <f>VLOOKUP($E95,NJLookup2024_2025[],2,FALSE)</f>
        <v>Msgr. Thomas U. Reilly</v>
      </c>
      <c r="G95" s="12" t="str">
        <f>VLOOKUP($E95,NJLookup2024_2025[],3,FALSE)</f>
        <v>Spring Lake</v>
      </c>
      <c r="H95" s="12" t="str">
        <f>VLOOKUP($E95,NJLookup2024_2025[],4,FALSE)</f>
        <v>Trenton</v>
      </c>
      <c r="I95" s="12">
        <f>VLOOKUP($E95,NJLookup2024_2025[],5,FALSE)</f>
        <v>23</v>
      </c>
      <c r="J95" s="11" t="str">
        <f>VLOOKUP($E95,NJLookup2024_2025[],6,FALSE)</f>
        <v>Kevin T. Fay</v>
      </c>
      <c r="K95" s="12" t="str">
        <f>VLOOKUP($E95,NJLookup2024_2025[],7,FALSE)</f>
        <v>Monmouth County Chapter</v>
      </c>
      <c r="L95" s="14">
        <f>$O$3-D95</f>
        <v>25</v>
      </c>
    </row>
    <row r="96" spans="1:12" x14ac:dyDescent="0.35">
      <c r="A96" s="12">
        <v>5472224</v>
      </c>
      <c r="B96" t="s">
        <v>935</v>
      </c>
      <c r="C96" s="12" t="s">
        <v>796</v>
      </c>
      <c r="D96" s="15">
        <v>45544</v>
      </c>
      <c r="E96" s="12">
        <v>5611</v>
      </c>
      <c r="F96" s="12" t="str">
        <f>VLOOKUP($E96,NJLookup2024_2025[],2,FALSE)</f>
        <v>Msgr. Thomas U. Reilly</v>
      </c>
      <c r="G96" s="12" t="str">
        <f>VLOOKUP($E96,NJLookup2024_2025[],3,FALSE)</f>
        <v>Spring Lake</v>
      </c>
      <c r="H96" s="12" t="str">
        <f>VLOOKUP($E96,NJLookup2024_2025[],4,FALSE)</f>
        <v>Trenton</v>
      </c>
      <c r="I96" s="12">
        <f>VLOOKUP($E96,NJLookup2024_2025[],5,FALSE)</f>
        <v>23</v>
      </c>
      <c r="J96" s="11" t="str">
        <f>VLOOKUP($E96,NJLookup2024_2025[],6,FALSE)</f>
        <v>Kevin T. Fay</v>
      </c>
      <c r="K96" s="12" t="str">
        <f>VLOOKUP($E96,NJLookup2024_2025[],7,FALSE)</f>
        <v>Monmouth County Chapter</v>
      </c>
      <c r="L96" s="14">
        <f>$O$3-D96</f>
        <v>53</v>
      </c>
    </row>
    <row r="97" spans="1:12" x14ac:dyDescent="0.35">
      <c r="A97" s="12">
        <v>5472020</v>
      </c>
      <c r="B97" t="s">
        <v>930</v>
      </c>
      <c r="C97" s="12" t="s">
        <v>421</v>
      </c>
      <c r="D97" s="15">
        <v>45543</v>
      </c>
      <c r="E97" s="12">
        <v>5611</v>
      </c>
      <c r="F97" s="12" t="str">
        <f>VLOOKUP($E97,NJLookup2024_2025[],2,FALSE)</f>
        <v>Msgr. Thomas U. Reilly</v>
      </c>
      <c r="G97" s="12" t="str">
        <f>VLOOKUP($E97,NJLookup2024_2025[],3,FALSE)</f>
        <v>Spring Lake</v>
      </c>
      <c r="H97" s="12" t="str">
        <f>VLOOKUP($E97,NJLookup2024_2025[],4,FALSE)</f>
        <v>Trenton</v>
      </c>
      <c r="I97" s="12">
        <f>VLOOKUP($E97,NJLookup2024_2025[],5,FALSE)</f>
        <v>23</v>
      </c>
      <c r="J97" s="11" t="str">
        <f>VLOOKUP($E97,NJLookup2024_2025[],6,FALSE)</f>
        <v>Kevin T. Fay</v>
      </c>
      <c r="K97" s="12" t="str">
        <f>VLOOKUP($E97,NJLookup2024_2025[],7,FALSE)</f>
        <v>Monmouth County Chapter</v>
      </c>
      <c r="L97" s="14">
        <f>$O$3-D97</f>
        <v>54</v>
      </c>
    </row>
    <row r="98" spans="1:12" x14ac:dyDescent="0.35">
      <c r="A98" s="12">
        <v>5487072</v>
      </c>
      <c r="B98" t="s">
        <v>1111</v>
      </c>
      <c r="C98" s="12" t="s">
        <v>899</v>
      </c>
      <c r="D98" s="15">
        <v>45595</v>
      </c>
      <c r="E98" s="12">
        <v>15964</v>
      </c>
      <c r="F98" s="12" t="str">
        <f>VLOOKUP($E98,NJLookup2024_2025[],2,FALSE)</f>
        <v>Bishop John C. Reiss</v>
      </c>
      <c r="G98" s="12" t="str">
        <f>VLOOKUP($E98,NJLookup2024_2025[],3,FALSE)</f>
        <v>Marlboro</v>
      </c>
      <c r="H98" s="12" t="str">
        <f>VLOOKUP($E98,NJLookup2024_2025[],4,FALSE)</f>
        <v>Trenton</v>
      </c>
      <c r="I98" s="12">
        <f>VLOOKUP($E98,NJLookup2024_2025[],5,FALSE)</f>
        <v>24</v>
      </c>
      <c r="J98" s="11" t="str">
        <f>VLOOKUP($E98,NJLookup2024_2025[],6,FALSE)</f>
        <v>John Hendrick</v>
      </c>
      <c r="K98" s="12" t="str">
        <f>VLOOKUP($E98,NJLookup2024_2025[],7,FALSE)</f>
        <v>Monmouth County Chapter</v>
      </c>
      <c r="L98" s="14">
        <f>$O$3-D98</f>
        <v>2</v>
      </c>
    </row>
    <row r="99" spans="1:12" x14ac:dyDescent="0.35">
      <c r="A99" s="12">
        <v>5486224</v>
      </c>
      <c r="B99" t="s">
        <v>1048</v>
      </c>
      <c r="C99" s="12" t="s">
        <v>710</v>
      </c>
      <c r="D99" s="15">
        <v>45590</v>
      </c>
      <c r="E99" s="12">
        <v>15964</v>
      </c>
      <c r="F99" s="12" t="str">
        <f>VLOOKUP($E99,NJLookup2024_2025[],2,FALSE)</f>
        <v>Bishop John C. Reiss</v>
      </c>
      <c r="G99" s="12" t="str">
        <f>VLOOKUP($E99,NJLookup2024_2025[],3,FALSE)</f>
        <v>Marlboro</v>
      </c>
      <c r="H99" s="12" t="str">
        <f>VLOOKUP($E99,NJLookup2024_2025[],4,FALSE)</f>
        <v>Trenton</v>
      </c>
      <c r="I99" s="12">
        <f>VLOOKUP($E99,NJLookup2024_2025[],5,FALSE)</f>
        <v>24</v>
      </c>
      <c r="J99" s="11" t="str">
        <f>VLOOKUP($E99,NJLookup2024_2025[],6,FALSE)</f>
        <v>John Hendrick</v>
      </c>
      <c r="K99" s="12" t="str">
        <f>VLOOKUP($E99,NJLookup2024_2025[],7,FALSE)</f>
        <v>Monmouth County Chapter</v>
      </c>
      <c r="L99" s="14">
        <f>$O$3-D99</f>
        <v>7</v>
      </c>
    </row>
    <row r="100" spans="1:12" x14ac:dyDescent="0.35">
      <c r="A100" s="12">
        <v>5482605</v>
      </c>
      <c r="B100" t="s">
        <v>1003</v>
      </c>
      <c r="C100" s="12" t="s">
        <v>193</v>
      </c>
      <c r="D100" s="15">
        <v>45580</v>
      </c>
      <c r="E100" s="12">
        <v>6392</v>
      </c>
      <c r="F100" s="12" t="str">
        <f>VLOOKUP($E100,NJLookup2024_2025[],2,FALSE)</f>
        <v>Father McGivney</v>
      </c>
      <c r="G100" s="12" t="str">
        <f>VLOOKUP($E100,NJLookup2024_2025[],3,FALSE)</f>
        <v>Lincroft</v>
      </c>
      <c r="H100" s="12" t="str">
        <f>VLOOKUP($E100,NJLookup2024_2025[],4,FALSE)</f>
        <v>Trenton</v>
      </c>
      <c r="I100" s="12">
        <f>VLOOKUP($E100,NJLookup2024_2025[],5,FALSE)</f>
        <v>24</v>
      </c>
      <c r="J100" s="11" t="str">
        <f>VLOOKUP($E100,NJLookup2024_2025[],6,FALSE)</f>
        <v>John Hendrick</v>
      </c>
      <c r="K100" s="12" t="str">
        <f>VLOOKUP($E100,NJLookup2024_2025[],7,FALSE)</f>
        <v>Monmouth County Chapter</v>
      </c>
      <c r="L100" s="14">
        <f>$O$3-D100</f>
        <v>17</v>
      </c>
    </row>
    <row r="101" spans="1:12" x14ac:dyDescent="0.35">
      <c r="A101" s="12">
        <v>5477266</v>
      </c>
      <c r="B101" t="s">
        <v>960</v>
      </c>
      <c r="C101" s="12" t="s">
        <v>619</v>
      </c>
      <c r="D101" s="15">
        <v>45562</v>
      </c>
      <c r="E101" s="12">
        <v>6392</v>
      </c>
      <c r="F101" s="12" t="str">
        <f>VLOOKUP($E101,NJLookup2024_2025[],2,FALSE)</f>
        <v>Father McGivney</v>
      </c>
      <c r="G101" s="12" t="str">
        <f>VLOOKUP($E101,NJLookup2024_2025[],3,FALSE)</f>
        <v>Lincroft</v>
      </c>
      <c r="H101" s="12" t="str">
        <f>VLOOKUP($E101,NJLookup2024_2025[],4,FALSE)</f>
        <v>Trenton</v>
      </c>
      <c r="I101" s="12">
        <f>VLOOKUP($E101,NJLookup2024_2025[],5,FALSE)</f>
        <v>24</v>
      </c>
      <c r="J101" s="11" t="str">
        <f>VLOOKUP($E101,NJLookup2024_2025[],6,FALSE)</f>
        <v>John Hendrick</v>
      </c>
      <c r="K101" s="12" t="str">
        <f>VLOOKUP($E101,NJLookup2024_2025[],7,FALSE)</f>
        <v>Monmouth County Chapter</v>
      </c>
      <c r="L101" s="14">
        <f>$O$3-D101</f>
        <v>35</v>
      </c>
    </row>
    <row r="102" spans="1:12" x14ac:dyDescent="0.35">
      <c r="A102" s="12">
        <v>5475821</v>
      </c>
      <c r="B102" t="s">
        <v>950</v>
      </c>
      <c r="C102" s="12" t="s">
        <v>988</v>
      </c>
      <c r="D102" s="15">
        <v>45558</v>
      </c>
      <c r="E102" s="12">
        <v>3187</v>
      </c>
      <c r="F102" s="12" t="str">
        <f>VLOOKUP($E102,NJLookup2024_2025[],2,FALSE)</f>
        <v>Red Bank</v>
      </c>
      <c r="G102" s="12" t="str">
        <f>VLOOKUP($E102,NJLookup2024_2025[],3,FALSE)</f>
        <v>Red Bank</v>
      </c>
      <c r="H102" s="12" t="str">
        <f>VLOOKUP($E102,NJLookup2024_2025[],4,FALSE)</f>
        <v>Trenton</v>
      </c>
      <c r="I102" s="12">
        <f>VLOOKUP($E102,NJLookup2024_2025[],5,FALSE)</f>
        <v>24</v>
      </c>
      <c r="J102" s="11" t="str">
        <f>VLOOKUP($E102,NJLookup2024_2025[],6,FALSE)</f>
        <v>John Hendrick</v>
      </c>
      <c r="K102" s="12" t="str">
        <f>VLOOKUP($E102,NJLookup2024_2025[],7,FALSE)</f>
        <v>Monmouth County Chapter</v>
      </c>
      <c r="L102" s="14">
        <f>$O$3-D102</f>
        <v>39</v>
      </c>
    </row>
    <row r="103" spans="1:12" x14ac:dyDescent="0.35">
      <c r="A103" s="12">
        <v>5470577</v>
      </c>
      <c r="B103" t="s">
        <v>914</v>
      </c>
      <c r="C103" s="12" t="s">
        <v>37</v>
      </c>
      <c r="D103" s="15">
        <v>45538</v>
      </c>
      <c r="E103" s="12">
        <v>11660</v>
      </c>
      <c r="F103" s="12" t="str">
        <f>VLOOKUP($E103,NJLookup2024_2025[],2,FALSE)</f>
        <v>Rev. Joseph J. Donnelly</v>
      </c>
      <c r="G103" s="12" t="str">
        <f>VLOOKUP($E103,NJLookup2024_2025[],3,FALSE)</f>
        <v>Highlands</v>
      </c>
      <c r="H103" s="12" t="str">
        <f>VLOOKUP($E103,NJLookup2024_2025[],4,FALSE)</f>
        <v>Trenton</v>
      </c>
      <c r="I103" s="12">
        <f>VLOOKUP($E103,NJLookup2024_2025[],5,FALSE)</f>
        <v>24</v>
      </c>
      <c r="J103" s="11" t="str">
        <f>VLOOKUP($E103,NJLookup2024_2025[],6,FALSE)</f>
        <v>John Hendrick</v>
      </c>
      <c r="K103" s="12" t="str">
        <f>VLOOKUP($E103,NJLookup2024_2025[],7,FALSE)</f>
        <v>Monmouth County Chapter</v>
      </c>
      <c r="L103" s="14">
        <f>$O$3-D103</f>
        <v>59</v>
      </c>
    </row>
    <row r="104" spans="1:12" x14ac:dyDescent="0.35">
      <c r="A104" s="12">
        <v>5456223</v>
      </c>
      <c r="B104" t="s">
        <v>838</v>
      </c>
      <c r="C104" s="12" t="s">
        <v>723</v>
      </c>
      <c r="D104" s="15">
        <v>45458</v>
      </c>
      <c r="E104" s="12">
        <v>6392</v>
      </c>
      <c r="F104" s="12" t="str">
        <f>VLOOKUP($E104,NJLookup2024_2025[],2,FALSE)</f>
        <v>Father McGivney</v>
      </c>
      <c r="G104" s="12" t="str">
        <f>VLOOKUP($E104,NJLookup2024_2025[],3,FALSE)</f>
        <v>Lincroft</v>
      </c>
      <c r="H104" s="12" t="str">
        <f>VLOOKUP($E104,NJLookup2024_2025[],4,FALSE)</f>
        <v>Trenton</v>
      </c>
      <c r="I104" s="12">
        <f>VLOOKUP($E104,NJLookup2024_2025[],5,FALSE)</f>
        <v>24</v>
      </c>
      <c r="J104" s="11" t="str">
        <f>VLOOKUP($E104,NJLookup2024_2025[],6,FALSE)</f>
        <v>John Hendrick</v>
      </c>
      <c r="K104" s="12" t="str">
        <f>VLOOKUP($E104,NJLookup2024_2025[],7,FALSE)</f>
        <v>Monmouth County Chapter</v>
      </c>
      <c r="L104" s="14">
        <f>$O$3-D104</f>
        <v>139</v>
      </c>
    </row>
    <row r="105" spans="1:12" x14ac:dyDescent="0.35">
      <c r="A105" s="12">
        <v>5482640</v>
      </c>
      <c r="B105" t="s">
        <v>1007</v>
      </c>
      <c r="C105" s="12" t="s">
        <v>351</v>
      </c>
      <c r="D105" s="15">
        <v>45580</v>
      </c>
      <c r="E105" s="12">
        <v>3756</v>
      </c>
      <c r="F105" s="12" t="str">
        <f>VLOOKUP($E105,NJLookup2024_2025[],2,FALSE)</f>
        <v>Ewing</v>
      </c>
      <c r="G105" s="12" t="str">
        <f>VLOOKUP($E105,NJLookup2024_2025[],3,FALSE)</f>
        <v>Ewing</v>
      </c>
      <c r="H105" s="12" t="str">
        <f>VLOOKUP($E105,NJLookup2024_2025[],4,FALSE)</f>
        <v>Trenton</v>
      </c>
      <c r="I105" s="12">
        <f>VLOOKUP($E105,NJLookup2024_2025[],5,FALSE)</f>
        <v>25</v>
      </c>
      <c r="J105" s="11" t="str">
        <f>VLOOKUP($E105,NJLookup2024_2025[],6,FALSE)</f>
        <v>Alfred Ambrose, Jr.</v>
      </c>
      <c r="K105" s="12" t="str">
        <f>VLOOKUP($E105,NJLookup2024_2025[],7,FALSE)</f>
        <v>Central NJ Centennial Chapter</v>
      </c>
      <c r="L105" s="14">
        <f>$O$3-D105</f>
        <v>17</v>
      </c>
    </row>
    <row r="106" spans="1:12" x14ac:dyDescent="0.35">
      <c r="A106" s="12">
        <v>5473607</v>
      </c>
      <c r="B106" t="s">
        <v>981</v>
      </c>
      <c r="C106" s="12" t="s">
        <v>351</v>
      </c>
      <c r="D106" s="15">
        <v>45548</v>
      </c>
      <c r="E106" s="12">
        <v>7103</v>
      </c>
      <c r="F106" s="12" t="str">
        <f>VLOOKUP($E106,NJLookup2024_2025[],2,FALSE)</f>
        <v>Hopewell</v>
      </c>
      <c r="G106" s="12" t="str">
        <f>VLOOKUP($E106,NJLookup2024_2025[],3,FALSE)</f>
        <v>Hopewell</v>
      </c>
      <c r="H106" s="12" t="str">
        <f>VLOOKUP($E106,NJLookup2024_2025[],4,FALSE)</f>
        <v>Trenton</v>
      </c>
      <c r="I106" s="12">
        <f>VLOOKUP($E106,NJLookup2024_2025[],5,FALSE)</f>
        <v>25</v>
      </c>
      <c r="J106" s="11" t="str">
        <f>VLOOKUP($E106,NJLookup2024_2025[],6,FALSE)</f>
        <v>Alfred Ambrose, Jr.</v>
      </c>
      <c r="K106" s="12" t="str">
        <f>VLOOKUP($E106,NJLookup2024_2025[],7,FALSE)</f>
        <v>Central NJ Centennial Chapter</v>
      </c>
      <c r="L106" s="14">
        <f>$O$3-D106</f>
        <v>49</v>
      </c>
    </row>
    <row r="107" spans="1:12" x14ac:dyDescent="0.35">
      <c r="A107" s="12">
        <v>5468018</v>
      </c>
      <c r="B107" t="s">
        <v>891</v>
      </c>
      <c r="C107" s="12" t="s">
        <v>104</v>
      </c>
      <c r="D107" s="15">
        <v>45523</v>
      </c>
      <c r="E107" s="12">
        <v>636</v>
      </c>
      <c r="F107" s="12" t="str">
        <f>VLOOKUP($E107,NJLookup2024_2025[],2,FALSE)</f>
        <v>Princeton</v>
      </c>
      <c r="G107" s="12" t="str">
        <f>VLOOKUP($E107,NJLookup2024_2025[],3,FALSE)</f>
        <v>Princeton</v>
      </c>
      <c r="H107" s="12" t="str">
        <f>VLOOKUP($E107,NJLookup2024_2025[],4,FALSE)</f>
        <v>Trenton</v>
      </c>
      <c r="I107" s="12">
        <f>VLOOKUP($E107,NJLookup2024_2025[],5,FALSE)</f>
        <v>25</v>
      </c>
      <c r="J107" s="11" t="str">
        <f>VLOOKUP($E107,NJLookup2024_2025[],6,FALSE)</f>
        <v>Alfred Ambrose, Jr.</v>
      </c>
      <c r="K107" s="12" t="str">
        <f>VLOOKUP($E107,NJLookup2024_2025[],7,FALSE)</f>
        <v>Central NJ Centennial Chapter</v>
      </c>
      <c r="L107" s="14">
        <f>$O$3-D107</f>
        <v>74</v>
      </c>
    </row>
    <row r="108" spans="1:12" x14ac:dyDescent="0.35">
      <c r="A108" s="12">
        <v>5476763</v>
      </c>
      <c r="B108" t="s">
        <v>953</v>
      </c>
      <c r="C108" s="12" t="s">
        <v>976</v>
      </c>
      <c r="D108" s="15">
        <v>45559</v>
      </c>
      <c r="E108" s="12">
        <v>6284</v>
      </c>
      <c r="F108" s="12" t="str">
        <f>VLOOKUP($E108,NJLookup2024_2025[],2,FALSE)</f>
        <v>Hightstown</v>
      </c>
      <c r="G108" s="12" t="str">
        <f>VLOOKUP($E108,NJLookup2024_2025[],3,FALSE)</f>
        <v>Hightstown</v>
      </c>
      <c r="H108" s="12" t="str">
        <f>VLOOKUP($E108,NJLookup2024_2025[],4,FALSE)</f>
        <v>Trenton</v>
      </c>
      <c r="I108" s="12">
        <f>VLOOKUP($E108,NJLookup2024_2025[],5,FALSE)</f>
        <v>26</v>
      </c>
      <c r="J108" s="11" t="str">
        <f>VLOOKUP($E108,NJLookup2024_2025[],6,FALSE)</f>
        <v>Louis Monteforte, Sr.</v>
      </c>
      <c r="K108" s="12" t="str">
        <f>VLOOKUP($E108,NJLookup2024_2025[],7,FALSE)</f>
        <v>Central NJ Centennial Chapter</v>
      </c>
      <c r="L108" s="14">
        <f>$O$3-D108</f>
        <v>38</v>
      </c>
    </row>
    <row r="109" spans="1:12" x14ac:dyDescent="0.35">
      <c r="A109" s="12">
        <v>5430331</v>
      </c>
      <c r="B109" t="s">
        <v>775</v>
      </c>
      <c r="C109" s="12" t="s">
        <v>699</v>
      </c>
      <c r="D109" s="15">
        <v>45368</v>
      </c>
      <c r="E109" s="12">
        <v>14716</v>
      </c>
      <c r="F109" s="12" t="str">
        <f>VLOOKUP($E109,NJLookup2024_2025[],2,FALSE)</f>
        <v>St. David the King</v>
      </c>
      <c r="G109" s="12" t="str">
        <f>VLOOKUP($E109,NJLookup2024_2025[],3,FALSE)</f>
        <v>West Windsor</v>
      </c>
      <c r="H109" s="12" t="str">
        <f>VLOOKUP($E109,NJLookup2024_2025[],4,FALSE)</f>
        <v>Trenton</v>
      </c>
      <c r="I109" s="12">
        <f>VLOOKUP($E109,NJLookup2024_2025[],5,FALSE)</f>
        <v>26</v>
      </c>
      <c r="J109" s="11" t="str">
        <f>VLOOKUP($E109,NJLookup2024_2025[],6,FALSE)</f>
        <v>Louis Monteforte, Sr.</v>
      </c>
      <c r="K109" s="12" t="str">
        <f>VLOOKUP($E109,NJLookup2024_2025[],7,FALSE)</f>
        <v>Central NJ Centennial Chapter</v>
      </c>
      <c r="L109" s="14">
        <f>$O$3-D109</f>
        <v>229</v>
      </c>
    </row>
    <row r="110" spans="1:12" x14ac:dyDescent="0.35">
      <c r="A110" s="12">
        <v>5487411</v>
      </c>
      <c r="B110" t="s">
        <v>1113</v>
      </c>
      <c r="C110" s="12" t="s">
        <v>208</v>
      </c>
      <c r="D110" s="15">
        <v>45596</v>
      </c>
      <c r="E110" s="12">
        <v>816</v>
      </c>
      <c r="F110" s="12" t="str">
        <f>VLOOKUP($E110,NJLookup2024_2025[],2,FALSE)</f>
        <v>Mary Queen of the Knights</v>
      </c>
      <c r="G110" s="12" t="str">
        <f>VLOOKUP($E110,NJLookup2024_2025[],3,FALSE)</f>
        <v>Neptune</v>
      </c>
      <c r="H110" s="12" t="str">
        <f>VLOOKUP($E110,NJLookup2024_2025[],4,FALSE)</f>
        <v>Trenton</v>
      </c>
      <c r="I110" s="12">
        <f>VLOOKUP($E110,NJLookup2024_2025[],5,FALSE)</f>
        <v>27</v>
      </c>
      <c r="J110" s="11" t="str">
        <f>VLOOKUP($E110,NJLookup2024_2025[],6,FALSE)</f>
        <v>Louis Di Bello</v>
      </c>
      <c r="K110" s="12" t="str">
        <f>VLOOKUP($E110,NJLookup2024_2025[],7,FALSE)</f>
        <v>Monmouth County Chapter</v>
      </c>
      <c r="L110" s="14">
        <f>$O$3-D110</f>
        <v>1</v>
      </c>
    </row>
    <row r="111" spans="1:12" x14ac:dyDescent="0.35">
      <c r="A111" s="12">
        <v>5486498</v>
      </c>
      <c r="B111" t="s">
        <v>1055</v>
      </c>
      <c r="C111" s="12" t="s">
        <v>1093</v>
      </c>
      <c r="D111" s="15">
        <v>45592</v>
      </c>
      <c r="E111" s="12">
        <v>816</v>
      </c>
      <c r="F111" s="12" t="str">
        <f>VLOOKUP($E111,NJLookup2024_2025[],2,FALSE)</f>
        <v>Mary Queen of the Knights</v>
      </c>
      <c r="G111" s="12" t="str">
        <f>VLOOKUP($E111,NJLookup2024_2025[],3,FALSE)</f>
        <v>Neptune</v>
      </c>
      <c r="H111" s="12" t="str">
        <f>VLOOKUP($E111,NJLookup2024_2025[],4,FALSE)</f>
        <v>Trenton</v>
      </c>
      <c r="I111" s="12">
        <f>VLOOKUP($E111,NJLookup2024_2025[],5,FALSE)</f>
        <v>27</v>
      </c>
      <c r="J111" s="11" t="str">
        <f>VLOOKUP($E111,NJLookup2024_2025[],6,FALSE)</f>
        <v>Louis Di Bello</v>
      </c>
      <c r="K111" s="12" t="str">
        <f>VLOOKUP($E111,NJLookup2024_2025[],7,FALSE)</f>
        <v>Monmouth County Chapter</v>
      </c>
      <c r="L111" s="14">
        <f>$O$3-D111</f>
        <v>5</v>
      </c>
    </row>
    <row r="112" spans="1:12" x14ac:dyDescent="0.35">
      <c r="A112" s="12">
        <v>5467166</v>
      </c>
      <c r="B112" t="s">
        <v>904</v>
      </c>
      <c r="C112" s="12" t="s">
        <v>905</v>
      </c>
      <c r="D112" s="15">
        <v>45516</v>
      </c>
      <c r="E112" s="12">
        <v>12620</v>
      </c>
      <c r="F112" s="12" t="str">
        <f>VLOOKUP($E112,NJLookup2024_2025[],2,FALSE)</f>
        <v>Rev. James B. Coyle</v>
      </c>
      <c r="G112" s="12" t="str">
        <f>VLOOKUP($E112,NJLookup2024_2025[],3,FALSE)</f>
        <v>Eatontown</v>
      </c>
      <c r="H112" s="12" t="str">
        <f>VLOOKUP($E112,NJLookup2024_2025[],4,FALSE)</f>
        <v>Trenton</v>
      </c>
      <c r="I112" s="12">
        <f>VLOOKUP($E112,NJLookup2024_2025[],5,FALSE)</f>
        <v>27</v>
      </c>
      <c r="J112" s="11" t="str">
        <f>VLOOKUP($E112,NJLookup2024_2025[],6,FALSE)</f>
        <v>Louis Di Bello</v>
      </c>
      <c r="K112" s="12" t="str">
        <f>VLOOKUP($E112,NJLookup2024_2025[],7,FALSE)</f>
        <v>Monmouth County Chapter</v>
      </c>
      <c r="L112" s="14">
        <f>$O$3-D112</f>
        <v>81</v>
      </c>
    </row>
    <row r="113" spans="1:12" x14ac:dyDescent="0.35">
      <c r="A113" s="12">
        <v>5449858</v>
      </c>
      <c r="B113" t="s">
        <v>827</v>
      </c>
      <c r="C113" s="12" t="s">
        <v>659</v>
      </c>
      <c r="D113" s="15">
        <v>45435</v>
      </c>
      <c r="E113" s="12">
        <v>12620</v>
      </c>
      <c r="F113" s="12" t="str">
        <f>VLOOKUP($E113,NJLookup2024_2025[],2,FALSE)</f>
        <v>Rev. James B. Coyle</v>
      </c>
      <c r="G113" s="12" t="str">
        <f>VLOOKUP($E113,NJLookup2024_2025[],3,FALSE)</f>
        <v>Eatontown</v>
      </c>
      <c r="H113" s="12" t="str">
        <f>VLOOKUP($E113,NJLookup2024_2025[],4,FALSE)</f>
        <v>Trenton</v>
      </c>
      <c r="I113" s="12">
        <f>VLOOKUP($E113,NJLookup2024_2025[],5,FALSE)</f>
        <v>27</v>
      </c>
      <c r="J113" s="11" t="str">
        <f>VLOOKUP($E113,NJLookup2024_2025[],6,FALSE)</f>
        <v>Louis Di Bello</v>
      </c>
      <c r="K113" s="12" t="str">
        <f>VLOOKUP($E113,NJLookup2024_2025[],7,FALSE)</f>
        <v>Monmouth County Chapter</v>
      </c>
      <c r="L113" s="14">
        <f>$O$3-D113</f>
        <v>162</v>
      </c>
    </row>
    <row r="114" spans="1:12" x14ac:dyDescent="0.35">
      <c r="A114" s="12">
        <v>5484117</v>
      </c>
      <c r="B114" t="s">
        <v>1029</v>
      </c>
      <c r="C114" s="12" t="s">
        <v>733</v>
      </c>
      <c r="D114" s="15">
        <v>45583</v>
      </c>
      <c r="E114" s="12">
        <v>11529</v>
      </c>
      <c r="F114" s="12" t="str">
        <f>VLOOKUP($E114,NJLookup2024_2025[],2,FALSE)</f>
        <v>St. Monica</v>
      </c>
      <c r="G114" s="12" t="str">
        <f>VLOOKUP($E114,NJLookup2024_2025[],3,FALSE)</f>
        <v>Jackson</v>
      </c>
      <c r="H114" s="12" t="str">
        <f>VLOOKUP($E114,NJLookup2024_2025[],4,FALSE)</f>
        <v>Trenton</v>
      </c>
      <c r="I114" s="12">
        <f>VLOOKUP($E114,NJLookup2024_2025[],5,FALSE)</f>
        <v>28</v>
      </c>
      <c r="J114" s="11" t="str">
        <f>VLOOKUP($E114,NJLookup2024_2025[],6,FALSE)</f>
        <v>Dennis Gibson</v>
      </c>
      <c r="K114" s="12" t="str">
        <f>VLOOKUP($E114,NJLookup2024_2025[],7,FALSE)</f>
        <v>Ocean County Chapter</v>
      </c>
      <c r="L114" s="14">
        <f>$O$3-D114</f>
        <v>14</v>
      </c>
    </row>
    <row r="115" spans="1:12" x14ac:dyDescent="0.35">
      <c r="A115" s="12">
        <v>5482286</v>
      </c>
      <c r="B115" t="s">
        <v>1010</v>
      </c>
      <c r="C115" s="12" t="s">
        <v>99</v>
      </c>
      <c r="D115" s="15">
        <v>45577</v>
      </c>
      <c r="E115" s="12">
        <v>11529</v>
      </c>
      <c r="F115" s="12" t="str">
        <f>VLOOKUP($E115,NJLookup2024_2025[],2,FALSE)</f>
        <v>St. Monica</v>
      </c>
      <c r="G115" s="12" t="str">
        <f>VLOOKUP($E115,NJLookup2024_2025[],3,FALSE)</f>
        <v>Jackson</v>
      </c>
      <c r="H115" s="12" t="str">
        <f>VLOOKUP($E115,NJLookup2024_2025[],4,FALSE)</f>
        <v>Trenton</v>
      </c>
      <c r="I115" s="12">
        <f>VLOOKUP($E115,NJLookup2024_2025[],5,FALSE)</f>
        <v>28</v>
      </c>
      <c r="J115" s="11" t="str">
        <f>VLOOKUP($E115,NJLookup2024_2025[],6,FALSE)</f>
        <v>Dennis Gibson</v>
      </c>
      <c r="K115" s="12" t="str">
        <f>VLOOKUP($E115,NJLookup2024_2025[],7,FALSE)</f>
        <v>Ocean County Chapter</v>
      </c>
      <c r="L115" s="14">
        <f>$O$3-D115</f>
        <v>20</v>
      </c>
    </row>
    <row r="116" spans="1:12" x14ac:dyDescent="0.35">
      <c r="A116" s="12">
        <v>5480659</v>
      </c>
      <c r="B116" t="s">
        <v>992</v>
      </c>
      <c r="C116" s="12" t="s">
        <v>99</v>
      </c>
      <c r="D116" s="15">
        <v>45571</v>
      </c>
      <c r="E116" s="12">
        <v>6201</v>
      </c>
      <c r="F116" s="12" t="str">
        <f>VLOOKUP($E116,NJLookup2024_2025[],2,FALSE)</f>
        <v>Rev. Mitchell Cetkowski</v>
      </c>
      <c r="G116" s="12" t="str">
        <f>VLOOKUP($E116,NJLookup2024_2025[],3,FALSE)</f>
        <v>Jackson</v>
      </c>
      <c r="H116" s="12" t="str">
        <f>VLOOKUP($E116,NJLookup2024_2025[],4,FALSE)</f>
        <v>Trenton</v>
      </c>
      <c r="I116" s="12">
        <f>VLOOKUP($E116,NJLookup2024_2025[],5,FALSE)</f>
        <v>28</v>
      </c>
      <c r="J116" s="11" t="str">
        <f>VLOOKUP($E116,NJLookup2024_2025[],6,FALSE)</f>
        <v>Dennis Gibson</v>
      </c>
      <c r="K116" s="12" t="str">
        <f>VLOOKUP($E116,NJLookup2024_2025[],7,FALSE)</f>
        <v>Ocean County Chapter</v>
      </c>
      <c r="L116" s="14">
        <f>$O$3-D116</f>
        <v>26</v>
      </c>
    </row>
    <row r="117" spans="1:12" x14ac:dyDescent="0.35">
      <c r="A117" s="12">
        <v>4099197</v>
      </c>
      <c r="B117" t="s">
        <v>984</v>
      </c>
      <c r="C117" s="12" t="s">
        <v>99</v>
      </c>
      <c r="D117" s="15">
        <v>45565</v>
      </c>
      <c r="E117" s="12">
        <v>6201</v>
      </c>
      <c r="F117" s="12" t="str">
        <f>VLOOKUP($E117,NJLookup2024_2025[],2,FALSE)</f>
        <v>Rev. Mitchell Cetkowski</v>
      </c>
      <c r="G117" s="12" t="str">
        <f>VLOOKUP($E117,NJLookup2024_2025[],3,FALSE)</f>
        <v>Jackson</v>
      </c>
      <c r="H117" s="12" t="str">
        <f>VLOOKUP($E117,NJLookup2024_2025[],4,FALSE)</f>
        <v>Trenton</v>
      </c>
      <c r="I117" s="12">
        <f>VLOOKUP($E117,NJLookup2024_2025[],5,FALSE)</f>
        <v>28</v>
      </c>
      <c r="J117" s="11" t="str">
        <f>VLOOKUP($E117,NJLookup2024_2025[],6,FALSE)</f>
        <v>Dennis Gibson</v>
      </c>
      <c r="K117" s="12" t="str">
        <f>VLOOKUP($E117,NJLookup2024_2025[],7,FALSE)</f>
        <v>Ocean County Chapter</v>
      </c>
      <c r="L117" s="14">
        <f>$O$3-D117</f>
        <v>32</v>
      </c>
    </row>
    <row r="118" spans="1:12" x14ac:dyDescent="0.35">
      <c r="A118" s="12">
        <v>5478737</v>
      </c>
      <c r="B118" t="s">
        <v>961</v>
      </c>
      <c r="C118" s="12" t="s">
        <v>99</v>
      </c>
      <c r="D118" s="15">
        <v>45562</v>
      </c>
      <c r="E118" s="12">
        <v>6201</v>
      </c>
      <c r="F118" s="12" t="str">
        <f>VLOOKUP($E118,NJLookup2024_2025[],2,FALSE)</f>
        <v>Rev. Mitchell Cetkowski</v>
      </c>
      <c r="G118" s="12" t="str">
        <f>VLOOKUP($E118,NJLookup2024_2025[],3,FALSE)</f>
        <v>Jackson</v>
      </c>
      <c r="H118" s="12" t="str">
        <f>VLOOKUP($E118,NJLookup2024_2025[],4,FALSE)</f>
        <v>Trenton</v>
      </c>
      <c r="I118" s="12">
        <f>VLOOKUP($E118,NJLookup2024_2025[],5,FALSE)</f>
        <v>28</v>
      </c>
      <c r="J118" s="11" t="str">
        <f>VLOOKUP($E118,NJLookup2024_2025[],6,FALSE)</f>
        <v>Dennis Gibson</v>
      </c>
      <c r="K118" s="12" t="str">
        <f>VLOOKUP($E118,NJLookup2024_2025[],7,FALSE)</f>
        <v>Ocean County Chapter</v>
      </c>
      <c r="L118" s="14">
        <f>$O$3-D118</f>
        <v>35</v>
      </c>
    </row>
    <row r="119" spans="1:12" x14ac:dyDescent="0.35">
      <c r="A119" s="12">
        <v>5430236</v>
      </c>
      <c r="B119" t="s">
        <v>769</v>
      </c>
      <c r="C119" s="12" t="s">
        <v>733</v>
      </c>
      <c r="D119" s="15">
        <v>45367</v>
      </c>
      <c r="E119" s="12">
        <v>6201</v>
      </c>
      <c r="F119" s="12" t="str">
        <f>VLOOKUP($E119,NJLookup2024_2025[],2,FALSE)</f>
        <v>Rev. Mitchell Cetkowski</v>
      </c>
      <c r="G119" s="12" t="str">
        <f>VLOOKUP($E119,NJLookup2024_2025[],3,FALSE)</f>
        <v>Jackson</v>
      </c>
      <c r="H119" s="12" t="str">
        <f>VLOOKUP($E119,NJLookup2024_2025[],4,FALSE)</f>
        <v>Trenton</v>
      </c>
      <c r="I119" s="12">
        <f>VLOOKUP($E119,NJLookup2024_2025[],5,FALSE)</f>
        <v>28</v>
      </c>
      <c r="J119" s="11" t="str">
        <f>VLOOKUP($E119,NJLookup2024_2025[],6,FALSE)</f>
        <v>Dennis Gibson</v>
      </c>
      <c r="K119" s="12" t="str">
        <f>VLOOKUP($E119,NJLookup2024_2025[],7,FALSE)</f>
        <v>Ocean County Chapter</v>
      </c>
      <c r="L119" s="14">
        <f>$O$3-D119</f>
        <v>230</v>
      </c>
    </row>
    <row r="120" spans="1:12" x14ac:dyDescent="0.35">
      <c r="A120" s="12">
        <v>5486990</v>
      </c>
      <c r="B120" t="s">
        <v>1050</v>
      </c>
      <c r="C120" s="12" t="s">
        <v>627</v>
      </c>
      <c r="D120" s="15">
        <v>45594</v>
      </c>
      <c r="E120" s="12">
        <v>11527</v>
      </c>
      <c r="F120" s="12" t="str">
        <f>VLOOKUP($E120,NJLookup2024_2025[],2,FALSE)</f>
        <v>St. Mary of the Lake</v>
      </c>
      <c r="G120" s="12" t="str">
        <f>VLOOKUP($E120,NJLookup2024_2025[],3,FALSE)</f>
        <v>Lakewood</v>
      </c>
      <c r="H120" s="12" t="str">
        <f>VLOOKUP($E120,NJLookup2024_2025[],4,FALSE)</f>
        <v>Trenton</v>
      </c>
      <c r="I120" s="12">
        <f>VLOOKUP($E120,NJLookup2024_2025[],5,FALSE)</f>
        <v>29</v>
      </c>
      <c r="J120" s="11" t="str">
        <f>VLOOKUP($E120,NJLookup2024_2025[],6,FALSE)</f>
        <v>Frank Schear</v>
      </c>
      <c r="K120" s="12" t="str">
        <f>VLOOKUP($E120,NJLookup2024_2025[],7,FALSE)</f>
        <v>Ocean County Chapter</v>
      </c>
      <c r="L120" s="14">
        <f>$O$3-D120</f>
        <v>3</v>
      </c>
    </row>
    <row r="121" spans="1:12" x14ac:dyDescent="0.35">
      <c r="A121" s="12">
        <v>5482556</v>
      </c>
      <c r="B121" t="s">
        <v>1001</v>
      </c>
      <c r="C121" s="12" t="s">
        <v>733</v>
      </c>
      <c r="D121" s="15">
        <v>45579</v>
      </c>
      <c r="E121" s="12">
        <v>11527</v>
      </c>
      <c r="F121" s="12" t="str">
        <f>VLOOKUP($E121,NJLookup2024_2025[],2,FALSE)</f>
        <v>St. Mary of the Lake</v>
      </c>
      <c r="G121" s="12" t="str">
        <f>VLOOKUP($E121,NJLookup2024_2025[],3,FALSE)</f>
        <v>Lakewood</v>
      </c>
      <c r="H121" s="12" t="str">
        <f>VLOOKUP($E121,NJLookup2024_2025[],4,FALSE)</f>
        <v>Trenton</v>
      </c>
      <c r="I121" s="12">
        <f>VLOOKUP($E121,NJLookup2024_2025[],5,FALSE)</f>
        <v>29</v>
      </c>
      <c r="J121" s="11" t="str">
        <f>VLOOKUP($E121,NJLookup2024_2025[],6,FALSE)</f>
        <v>Frank Schear</v>
      </c>
      <c r="K121" s="12" t="str">
        <f>VLOOKUP($E121,NJLookup2024_2025[],7,FALSE)</f>
        <v>Ocean County Chapter</v>
      </c>
      <c r="L121" s="14">
        <f>$O$3-D121</f>
        <v>18</v>
      </c>
    </row>
    <row r="122" spans="1:12" x14ac:dyDescent="0.35">
      <c r="A122" s="12">
        <v>5482379</v>
      </c>
      <c r="B122" t="s">
        <v>1009</v>
      </c>
      <c r="C122" s="12" t="s">
        <v>132</v>
      </c>
      <c r="D122" s="15">
        <v>45578</v>
      </c>
      <c r="E122" s="12">
        <v>7926</v>
      </c>
      <c r="F122" s="12" t="str">
        <f>VLOOKUP($E122,NJLookup2024_2025[],2,FALSE)</f>
        <v>St. Martha</v>
      </c>
      <c r="G122" s="12" t="str">
        <f>VLOOKUP($E122,NJLookup2024_2025[],3,FALSE)</f>
        <v>Pt Pleasant</v>
      </c>
      <c r="H122" s="12" t="str">
        <f>VLOOKUP($E122,NJLookup2024_2025[],4,FALSE)</f>
        <v>Trenton</v>
      </c>
      <c r="I122" s="12">
        <f>VLOOKUP($E122,NJLookup2024_2025[],5,FALSE)</f>
        <v>29</v>
      </c>
      <c r="J122" s="11" t="str">
        <f>VLOOKUP($E122,NJLookup2024_2025[],6,FALSE)</f>
        <v>Frank Schear</v>
      </c>
      <c r="K122" s="12" t="str">
        <f>VLOOKUP($E122,NJLookup2024_2025[],7,FALSE)</f>
        <v>Ocean County Chapter</v>
      </c>
      <c r="L122" s="14">
        <f>$O$3-D122</f>
        <v>19</v>
      </c>
    </row>
    <row r="123" spans="1:12" x14ac:dyDescent="0.35">
      <c r="A123" s="12">
        <v>5484107</v>
      </c>
      <c r="B123" t="s">
        <v>1071</v>
      </c>
      <c r="C123" s="12" t="s">
        <v>21</v>
      </c>
      <c r="D123" s="15">
        <v>45583</v>
      </c>
      <c r="E123" s="12">
        <v>10899</v>
      </c>
      <c r="F123" s="12" t="str">
        <f>VLOOKUP($E123,NJLookup2024_2025[],2,FALSE)</f>
        <v>St. Maximilian Kolbe</v>
      </c>
      <c r="G123" s="12" t="str">
        <f>VLOOKUP($E123,NJLookup2024_2025[],3,FALSE)</f>
        <v>Toms River</v>
      </c>
      <c r="H123" s="12" t="str">
        <f>VLOOKUP($E123,NJLookup2024_2025[],4,FALSE)</f>
        <v>Trenton</v>
      </c>
      <c r="I123" s="12">
        <f>VLOOKUP($E123,NJLookup2024_2025[],5,FALSE)</f>
        <v>30</v>
      </c>
      <c r="J123" s="11" t="str">
        <f>VLOOKUP($E123,NJLookup2024_2025[],6,FALSE)</f>
        <v>Jeffrey Green</v>
      </c>
      <c r="K123" s="12" t="str">
        <f>VLOOKUP($E123,NJLookup2024_2025[],7,FALSE)</f>
        <v>Ocean County Chapter</v>
      </c>
      <c r="L123" s="14">
        <f>$O$3-D123</f>
        <v>14</v>
      </c>
    </row>
    <row r="124" spans="1:12" x14ac:dyDescent="0.35">
      <c r="A124" s="12">
        <v>5478802</v>
      </c>
      <c r="B124" t="s">
        <v>1021</v>
      </c>
      <c r="C124" s="12" t="s">
        <v>965</v>
      </c>
      <c r="D124" s="15">
        <v>45563</v>
      </c>
      <c r="E124" s="12">
        <v>14615</v>
      </c>
      <c r="F124" s="12" t="str">
        <f>VLOOKUP($E124,NJLookup2024_2025[],2,FALSE)</f>
        <v>St. Theresa</v>
      </c>
      <c r="G124" s="12" t="str">
        <f>VLOOKUP($E124,NJLookup2024_2025[],3,FALSE)</f>
        <v>Little Egg Harbor</v>
      </c>
      <c r="H124" s="12" t="str">
        <f>VLOOKUP($E124,NJLookup2024_2025[],4,FALSE)</f>
        <v>Trenton</v>
      </c>
      <c r="I124" s="12">
        <f>VLOOKUP($E124,NJLookup2024_2025[],5,FALSE)</f>
        <v>30</v>
      </c>
      <c r="J124" s="11" t="str">
        <f>VLOOKUP($E124,NJLookup2024_2025[],6,FALSE)</f>
        <v>Jeffrey Green</v>
      </c>
      <c r="K124" s="12" t="str">
        <f>VLOOKUP($E124,NJLookup2024_2025[],7,FALSE)</f>
        <v>Ocean County Chapter</v>
      </c>
      <c r="L124" s="14">
        <f>$O$3-D124</f>
        <v>34</v>
      </c>
    </row>
    <row r="125" spans="1:12" x14ac:dyDescent="0.35">
      <c r="A125" s="12">
        <v>5470071</v>
      </c>
      <c r="B125" t="s">
        <v>911</v>
      </c>
      <c r="C125" s="12" t="s">
        <v>69</v>
      </c>
      <c r="D125" s="15">
        <v>45532</v>
      </c>
      <c r="E125" s="12">
        <v>6522</v>
      </c>
      <c r="F125" s="12" t="str">
        <f>VLOOKUP($E125,NJLookup2024_2025[],2,FALSE)</f>
        <v>Father Capodanno</v>
      </c>
      <c r="G125" s="12" t="str">
        <f>VLOOKUP($E125,NJLookup2024_2025[],3,FALSE)</f>
        <v>Forked River</v>
      </c>
      <c r="H125" s="12" t="str">
        <f>VLOOKUP($E125,NJLookup2024_2025[],4,FALSE)</f>
        <v>Trenton</v>
      </c>
      <c r="I125" s="12">
        <f>VLOOKUP($E125,NJLookup2024_2025[],5,FALSE)</f>
        <v>30</v>
      </c>
      <c r="J125" s="11" t="str">
        <f>VLOOKUP($E125,NJLookup2024_2025[],6,FALSE)</f>
        <v>Jeffrey Green</v>
      </c>
      <c r="K125" s="12" t="str">
        <f>VLOOKUP($E125,NJLookup2024_2025[],7,FALSE)</f>
        <v>Ocean County Chapter</v>
      </c>
      <c r="L125" s="14">
        <f>$O$3-D125</f>
        <v>65</v>
      </c>
    </row>
    <row r="126" spans="1:12" x14ac:dyDescent="0.35">
      <c r="A126" s="12">
        <v>5468083</v>
      </c>
      <c r="B126" t="s">
        <v>966</v>
      </c>
      <c r="C126" s="12" t="s">
        <v>69</v>
      </c>
      <c r="D126" s="15">
        <v>45523</v>
      </c>
      <c r="E126" s="12">
        <v>6522</v>
      </c>
      <c r="F126" s="12" t="str">
        <f>VLOOKUP($E126,NJLookup2024_2025[],2,FALSE)</f>
        <v>Father Capodanno</v>
      </c>
      <c r="G126" s="12" t="str">
        <f>VLOOKUP($E126,NJLookup2024_2025[],3,FALSE)</f>
        <v>Forked River</v>
      </c>
      <c r="H126" s="12" t="str">
        <f>VLOOKUP($E126,NJLookup2024_2025[],4,FALSE)</f>
        <v>Trenton</v>
      </c>
      <c r="I126" s="12">
        <f>VLOOKUP($E126,NJLookup2024_2025[],5,FALSE)</f>
        <v>30</v>
      </c>
      <c r="J126" s="11" t="str">
        <f>VLOOKUP($E126,NJLookup2024_2025[],6,FALSE)</f>
        <v>Jeffrey Green</v>
      </c>
      <c r="K126" s="12" t="str">
        <f>VLOOKUP($E126,NJLookup2024_2025[],7,FALSE)</f>
        <v>Ocean County Chapter</v>
      </c>
      <c r="L126" s="14">
        <f>$O$3-D126</f>
        <v>74</v>
      </c>
    </row>
    <row r="127" spans="1:12" x14ac:dyDescent="0.35">
      <c r="A127" s="12">
        <v>5467901</v>
      </c>
      <c r="B127" t="s">
        <v>895</v>
      </c>
      <c r="C127" s="12" t="s">
        <v>901</v>
      </c>
      <c r="D127" s="15">
        <v>45520</v>
      </c>
      <c r="E127" s="12">
        <v>4969</v>
      </c>
      <c r="F127" s="12" t="str">
        <f>VLOOKUP($E127,NJLookup2024_2025[],2,FALSE)</f>
        <v>St. Joseph</v>
      </c>
      <c r="G127" s="12" t="str">
        <f>VLOOKUP($E127,NJLookup2024_2025[],3,FALSE)</f>
        <v>Toms River</v>
      </c>
      <c r="H127" s="12" t="str">
        <f>VLOOKUP($E127,NJLookup2024_2025[],4,FALSE)</f>
        <v>Trenton</v>
      </c>
      <c r="I127" s="12">
        <f>VLOOKUP($E127,NJLookup2024_2025[],5,FALSE)</f>
        <v>30</v>
      </c>
      <c r="J127" s="11" t="str">
        <f>VLOOKUP($E127,NJLookup2024_2025[],6,FALSE)</f>
        <v>Jeffrey Green</v>
      </c>
      <c r="K127" s="12" t="str">
        <f>VLOOKUP($E127,NJLookup2024_2025[],7,FALSE)</f>
        <v>Ocean County Chapter</v>
      </c>
      <c r="L127" s="14">
        <f>$O$3-D127</f>
        <v>77</v>
      </c>
    </row>
    <row r="128" spans="1:12" x14ac:dyDescent="0.35">
      <c r="A128" s="12">
        <v>5463569</v>
      </c>
      <c r="B128" t="s">
        <v>987</v>
      </c>
      <c r="C128" s="12" t="s">
        <v>69</v>
      </c>
      <c r="D128" s="15">
        <v>45496</v>
      </c>
      <c r="E128" s="12">
        <v>6522</v>
      </c>
      <c r="F128" s="12" t="str">
        <f>VLOOKUP($E128,NJLookup2024_2025[],2,FALSE)</f>
        <v>Father Capodanno</v>
      </c>
      <c r="G128" s="12" t="str">
        <f>VLOOKUP($E128,NJLookup2024_2025[],3,FALSE)</f>
        <v>Forked River</v>
      </c>
      <c r="H128" s="12" t="str">
        <f>VLOOKUP($E128,NJLookup2024_2025[],4,FALSE)</f>
        <v>Trenton</v>
      </c>
      <c r="I128" s="12">
        <f>VLOOKUP($E128,NJLookup2024_2025[],5,FALSE)</f>
        <v>30</v>
      </c>
      <c r="J128" s="11" t="str">
        <f>VLOOKUP($E128,NJLookup2024_2025[],6,FALSE)</f>
        <v>Jeffrey Green</v>
      </c>
      <c r="K128" s="12" t="str">
        <f>VLOOKUP($E128,NJLookup2024_2025[],7,FALSE)</f>
        <v>Ocean County Chapter</v>
      </c>
      <c r="L128" s="14">
        <f>$O$3-D128</f>
        <v>101</v>
      </c>
    </row>
    <row r="129" spans="1:12" x14ac:dyDescent="0.35">
      <c r="A129" s="12">
        <v>4855246</v>
      </c>
      <c r="B129" t="s">
        <v>832</v>
      </c>
      <c r="C129" s="12" t="s">
        <v>758</v>
      </c>
      <c r="D129" s="15">
        <v>45447</v>
      </c>
      <c r="E129" s="12">
        <v>3826</v>
      </c>
      <c r="F129" s="12" t="str">
        <f>VLOOKUP($E129,NJLookup2024_2025[],2,FALSE)</f>
        <v>Annunciation</v>
      </c>
      <c r="G129" s="12" t="str">
        <f>VLOOKUP($E129,NJLookup2024_2025[],3,FALSE)</f>
        <v>Beach Haven</v>
      </c>
      <c r="H129" s="12" t="str">
        <f>VLOOKUP($E129,NJLookup2024_2025[],4,FALSE)</f>
        <v>Trenton</v>
      </c>
      <c r="I129" s="12">
        <f>VLOOKUP($E129,NJLookup2024_2025[],5,FALSE)</f>
        <v>30</v>
      </c>
      <c r="J129" s="11" t="str">
        <f>VLOOKUP($E129,NJLookup2024_2025[],6,FALSE)</f>
        <v>Jeffrey Green</v>
      </c>
      <c r="K129" s="12" t="str">
        <f>VLOOKUP($E129,NJLookup2024_2025[],7,FALSE)</f>
        <v>Ocean County Chapter</v>
      </c>
      <c r="L129" s="14">
        <f>$O$3-D129</f>
        <v>150</v>
      </c>
    </row>
    <row r="130" spans="1:12" x14ac:dyDescent="0.35">
      <c r="A130" s="12">
        <v>4855247</v>
      </c>
      <c r="B130" t="s">
        <v>820</v>
      </c>
      <c r="C130" s="12" t="s">
        <v>758</v>
      </c>
      <c r="D130" s="15">
        <v>45440</v>
      </c>
      <c r="E130" s="12">
        <v>3826</v>
      </c>
      <c r="F130" s="12" t="str">
        <f>VLOOKUP($E130,NJLookup2024_2025[],2,FALSE)</f>
        <v>Annunciation</v>
      </c>
      <c r="G130" s="12" t="str">
        <f>VLOOKUP($E130,NJLookup2024_2025[],3,FALSE)</f>
        <v>Beach Haven</v>
      </c>
      <c r="H130" s="12" t="str">
        <f>VLOOKUP($E130,NJLookup2024_2025[],4,FALSE)</f>
        <v>Trenton</v>
      </c>
      <c r="I130" s="12">
        <f>VLOOKUP($E130,NJLookup2024_2025[],5,FALSE)</f>
        <v>30</v>
      </c>
      <c r="J130" s="11" t="str">
        <f>VLOOKUP($E130,NJLookup2024_2025[],6,FALSE)</f>
        <v>Jeffrey Green</v>
      </c>
      <c r="K130" s="12" t="str">
        <f>VLOOKUP($E130,NJLookup2024_2025[],7,FALSE)</f>
        <v>Ocean County Chapter</v>
      </c>
      <c r="L130" s="14">
        <f>$O$3-D130</f>
        <v>157</v>
      </c>
    </row>
    <row r="131" spans="1:12" x14ac:dyDescent="0.35">
      <c r="A131" s="12">
        <v>5486538</v>
      </c>
      <c r="B131" t="s">
        <v>1095</v>
      </c>
      <c r="C131" s="12" t="s">
        <v>125</v>
      </c>
      <c r="D131" s="15">
        <v>45593</v>
      </c>
      <c r="E131" s="12">
        <v>7677</v>
      </c>
      <c r="F131" s="12" t="str">
        <f>VLOOKUP($E131,NJLookup2024_2025[],2,FALSE)</f>
        <v>St. Gregory the Great</v>
      </c>
      <c r="G131" s="12" t="str">
        <f>VLOOKUP($E131,NJLookup2024_2025[],3,FALSE)</f>
        <v>Hamilton Square</v>
      </c>
      <c r="H131" s="12" t="str">
        <f>VLOOKUP($E131,NJLookup2024_2025[],4,FALSE)</f>
        <v>Trenton</v>
      </c>
      <c r="I131" s="12">
        <f>VLOOKUP($E131,NJLookup2024_2025[],5,FALSE)</f>
        <v>32</v>
      </c>
      <c r="J131" s="11" t="str">
        <f>VLOOKUP($E131,NJLookup2024_2025[],6,FALSE)</f>
        <v>John Peruggia</v>
      </c>
      <c r="K131" s="12" t="str">
        <f>VLOOKUP($E131,NJLookup2024_2025[],7,FALSE)</f>
        <v>Central NJ Centennial Chapter</v>
      </c>
      <c r="L131" s="14">
        <f>$O$3-D131</f>
        <v>4</v>
      </c>
    </row>
    <row r="132" spans="1:12" x14ac:dyDescent="0.35">
      <c r="A132" s="12">
        <v>5486490</v>
      </c>
      <c r="B132" t="s">
        <v>1054</v>
      </c>
      <c r="C132" s="12" t="s">
        <v>1094</v>
      </c>
      <c r="D132" s="15">
        <v>45592</v>
      </c>
      <c r="E132" s="12">
        <v>7677</v>
      </c>
      <c r="F132" s="12" t="str">
        <f>VLOOKUP($E132,NJLookup2024_2025[],2,FALSE)</f>
        <v>St. Gregory the Great</v>
      </c>
      <c r="G132" s="12" t="str">
        <f>VLOOKUP($E132,NJLookup2024_2025[],3,FALSE)</f>
        <v>Hamilton Square</v>
      </c>
      <c r="H132" s="12" t="str">
        <f>VLOOKUP($E132,NJLookup2024_2025[],4,FALSE)</f>
        <v>Trenton</v>
      </c>
      <c r="I132" s="12">
        <f>VLOOKUP($E132,NJLookup2024_2025[],5,FALSE)</f>
        <v>32</v>
      </c>
      <c r="J132" s="11" t="str">
        <f>VLOOKUP($E132,NJLookup2024_2025[],6,FALSE)</f>
        <v>John Peruggia</v>
      </c>
      <c r="K132" s="12" t="str">
        <f>VLOOKUP($E132,NJLookup2024_2025[],7,FALSE)</f>
        <v>Central NJ Centennial Chapter</v>
      </c>
      <c r="L132" s="14">
        <f>$O$3-D132</f>
        <v>5</v>
      </c>
    </row>
    <row r="133" spans="1:12" x14ac:dyDescent="0.35">
      <c r="A133" s="12">
        <v>5485436</v>
      </c>
      <c r="B133" t="s">
        <v>1046</v>
      </c>
      <c r="C133" s="12" t="s">
        <v>919</v>
      </c>
      <c r="D133" s="15">
        <v>45588</v>
      </c>
      <c r="E133" s="12">
        <v>7333</v>
      </c>
      <c r="F133" s="12" t="str">
        <f>VLOOKUP($E133,NJLookup2024_2025[],2,FALSE)</f>
        <v>Saint John the Baptist</v>
      </c>
      <c r="G133" s="12" t="str">
        <f>VLOOKUP($E133,NJLookup2024_2025[],3,FALSE)</f>
        <v>Allentown</v>
      </c>
      <c r="H133" s="12" t="str">
        <f>VLOOKUP($E133,NJLookup2024_2025[],4,FALSE)</f>
        <v>Trenton</v>
      </c>
      <c r="I133" s="12">
        <f>VLOOKUP($E133,NJLookup2024_2025[],5,FALSE)</f>
        <v>32</v>
      </c>
      <c r="J133" s="11" t="str">
        <f>VLOOKUP($E133,NJLookup2024_2025[],6,FALSE)</f>
        <v>John Peruggia</v>
      </c>
      <c r="K133" s="12" t="str">
        <f>VLOOKUP($E133,NJLookup2024_2025[],7,FALSE)</f>
        <v>Central NJ Centennial Chapter</v>
      </c>
      <c r="L133" s="14">
        <f>$O$3-D133</f>
        <v>9</v>
      </c>
    </row>
    <row r="134" spans="1:12" x14ac:dyDescent="0.35">
      <c r="A134" s="12">
        <v>5484627</v>
      </c>
      <c r="B134" t="s">
        <v>1040</v>
      </c>
      <c r="C134" s="12" t="s">
        <v>919</v>
      </c>
      <c r="D134" s="15">
        <v>45586</v>
      </c>
      <c r="E134" s="12">
        <v>7333</v>
      </c>
      <c r="F134" s="12" t="str">
        <f>VLOOKUP($E134,NJLookup2024_2025[],2,FALSE)</f>
        <v>Saint John the Baptist</v>
      </c>
      <c r="G134" s="12" t="str">
        <f>VLOOKUP($E134,NJLookup2024_2025[],3,FALSE)</f>
        <v>Allentown</v>
      </c>
      <c r="H134" s="12" t="str">
        <f>VLOOKUP($E134,NJLookup2024_2025[],4,FALSE)</f>
        <v>Trenton</v>
      </c>
      <c r="I134" s="12">
        <f>VLOOKUP($E134,NJLookup2024_2025[],5,FALSE)</f>
        <v>32</v>
      </c>
      <c r="J134" s="11" t="str">
        <f>VLOOKUP($E134,NJLookup2024_2025[],6,FALSE)</f>
        <v>John Peruggia</v>
      </c>
      <c r="K134" s="12" t="str">
        <f>VLOOKUP($E134,NJLookup2024_2025[],7,FALSE)</f>
        <v>Central NJ Centennial Chapter</v>
      </c>
      <c r="L134" s="14">
        <f>$O$3-D134</f>
        <v>11</v>
      </c>
    </row>
    <row r="135" spans="1:12" x14ac:dyDescent="0.35">
      <c r="A135" s="12">
        <v>4584040</v>
      </c>
      <c r="B135" t="s">
        <v>1006</v>
      </c>
      <c r="C135" s="12" t="s">
        <v>976</v>
      </c>
      <c r="D135" s="15">
        <v>45580</v>
      </c>
      <c r="E135" s="12">
        <v>7333</v>
      </c>
      <c r="F135" s="12" t="str">
        <f>VLOOKUP($E135,NJLookup2024_2025[],2,FALSE)</f>
        <v>Saint John the Baptist</v>
      </c>
      <c r="G135" s="12" t="str">
        <f>VLOOKUP($E135,NJLookup2024_2025[],3,FALSE)</f>
        <v>Allentown</v>
      </c>
      <c r="H135" s="12" t="str">
        <f>VLOOKUP($E135,NJLookup2024_2025[],4,FALSE)</f>
        <v>Trenton</v>
      </c>
      <c r="I135" s="12">
        <f>VLOOKUP($E135,NJLookup2024_2025[],5,FALSE)</f>
        <v>32</v>
      </c>
      <c r="J135" s="11" t="str">
        <f>VLOOKUP($E135,NJLookup2024_2025[],6,FALSE)</f>
        <v>John Peruggia</v>
      </c>
      <c r="K135" s="12" t="str">
        <f>VLOOKUP($E135,NJLookup2024_2025[],7,FALSE)</f>
        <v>Central NJ Centennial Chapter</v>
      </c>
      <c r="L135" s="14">
        <f>$O$3-D135</f>
        <v>17</v>
      </c>
    </row>
    <row r="136" spans="1:12" x14ac:dyDescent="0.35">
      <c r="A136" s="12">
        <v>5479594</v>
      </c>
      <c r="B136" t="s">
        <v>1020</v>
      </c>
      <c r="C136" s="12" t="s">
        <v>455</v>
      </c>
      <c r="D136" s="15">
        <v>45567</v>
      </c>
      <c r="E136" s="12">
        <v>7677</v>
      </c>
      <c r="F136" s="12" t="str">
        <f>VLOOKUP($E136,NJLookup2024_2025[],2,FALSE)</f>
        <v>St. Gregory the Great</v>
      </c>
      <c r="G136" s="12" t="str">
        <f>VLOOKUP($E136,NJLookup2024_2025[],3,FALSE)</f>
        <v>Hamilton Square</v>
      </c>
      <c r="H136" s="12" t="str">
        <f>VLOOKUP($E136,NJLookup2024_2025[],4,FALSE)</f>
        <v>Trenton</v>
      </c>
      <c r="I136" s="12">
        <f>VLOOKUP($E136,NJLookup2024_2025[],5,FALSE)</f>
        <v>32</v>
      </c>
      <c r="J136" s="11" t="str">
        <f>VLOOKUP($E136,NJLookup2024_2025[],6,FALSE)</f>
        <v>John Peruggia</v>
      </c>
      <c r="K136" s="12" t="str">
        <f>VLOOKUP($E136,NJLookup2024_2025[],7,FALSE)</f>
        <v>Central NJ Centennial Chapter</v>
      </c>
      <c r="L136" s="14">
        <f>$O$3-D136</f>
        <v>30</v>
      </c>
    </row>
    <row r="137" spans="1:12" x14ac:dyDescent="0.35">
      <c r="A137" s="12">
        <v>5470432</v>
      </c>
      <c r="B137" t="s">
        <v>912</v>
      </c>
      <c r="C137" s="12" t="s">
        <v>922</v>
      </c>
      <c r="D137" s="15">
        <v>45533</v>
      </c>
      <c r="E137" s="12">
        <v>7677</v>
      </c>
      <c r="F137" s="12" t="str">
        <f>VLOOKUP($E137,NJLookup2024_2025[],2,FALSE)</f>
        <v>St. Gregory the Great</v>
      </c>
      <c r="G137" s="12" t="str">
        <f>VLOOKUP($E137,NJLookup2024_2025[],3,FALSE)</f>
        <v>Hamilton Square</v>
      </c>
      <c r="H137" s="12" t="str">
        <f>VLOOKUP($E137,NJLookup2024_2025[],4,FALSE)</f>
        <v>Trenton</v>
      </c>
      <c r="I137" s="12">
        <f>VLOOKUP($E137,NJLookup2024_2025[],5,FALSE)</f>
        <v>32</v>
      </c>
      <c r="J137" s="11" t="str">
        <f>VLOOKUP($E137,NJLookup2024_2025[],6,FALSE)</f>
        <v>John Peruggia</v>
      </c>
      <c r="K137" s="12" t="str">
        <f>VLOOKUP($E137,NJLookup2024_2025[],7,FALSE)</f>
        <v>Central NJ Centennial Chapter</v>
      </c>
      <c r="L137" s="14">
        <f>$O$3-D137</f>
        <v>64</v>
      </c>
    </row>
    <row r="138" spans="1:12" x14ac:dyDescent="0.35">
      <c r="A138" s="12">
        <v>1563866</v>
      </c>
      <c r="B138" t="s">
        <v>863</v>
      </c>
      <c r="C138" s="12" t="s">
        <v>455</v>
      </c>
      <c r="D138" s="15">
        <v>45485</v>
      </c>
      <c r="E138" s="12">
        <v>6213</v>
      </c>
      <c r="F138" s="12" t="str">
        <f>VLOOKUP($E138,NJLookup2024_2025[],2,FALSE)</f>
        <v>Hamilton</v>
      </c>
      <c r="G138" s="12" t="str">
        <f>VLOOKUP($E138,NJLookup2024_2025[],3,FALSE)</f>
        <v>Hamilton Twp</v>
      </c>
      <c r="H138" s="12" t="str">
        <f>VLOOKUP($E138,NJLookup2024_2025[],4,FALSE)</f>
        <v>Trenton</v>
      </c>
      <c r="I138" s="12">
        <f>VLOOKUP($E138,NJLookup2024_2025[],5,FALSE)</f>
        <v>32</v>
      </c>
      <c r="J138" s="11" t="str">
        <f>VLOOKUP($E138,NJLookup2024_2025[],6,FALSE)</f>
        <v>John Peruggia</v>
      </c>
      <c r="K138" s="12" t="str">
        <f>VLOOKUP($E138,NJLookup2024_2025[],7,FALSE)</f>
        <v>Central NJ Centennial Chapter</v>
      </c>
      <c r="L138" s="14">
        <f>$O$3-D138</f>
        <v>112</v>
      </c>
    </row>
    <row r="139" spans="1:12" x14ac:dyDescent="0.35">
      <c r="A139" s="12">
        <v>5424630</v>
      </c>
      <c r="B139" t="s">
        <v>761</v>
      </c>
      <c r="C139" s="12" t="s">
        <v>764</v>
      </c>
      <c r="D139" s="15">
        <v>45485</v>
      </c>
      <c r="E139" s="12">
        <v>6213</v>
      </c>
      <c r="F139" s="12" t="str">
        <f>VLOOKUP($E139,NJLookup2024_2025[],2,FALSE)</f>
        <v>Hamilton</v>
      </c>
      <c r="G139" s="12" t="str">
        <f>VLOOKUP($E139,NJLookup2024_2025[],3,FALSE)</f>
        <v>Hamilton Twp</v>
      </c>
      <c r="H139" s="12" t="str">
        <f>VLOOKUP($E139,NJLookup2024_2025[],4,FALSE)</f>
        <v>Trenton</v>
      </c>
      <c r="I139" s="12">
        <f>VLOOKUP($E139,NJLookup2024_2025[],5,FALSE)</f>
        <v>32</v>
      </c>
      <c r="J139" s="11" t="str">
        <f>VLOOKUP($E139,NJLookup2024_2025[],6,FALSE)</f>
        <v>John Peruggia</v>
      </c>
      <c r="K139" s="12" t="str">
        <f>VLOOKUP($E139,NJLookup2024_2025[],7,FALSE)</f>
        <v>Central NJ Centennial Chapter</v>
      </c>
      <c r="L139" s="14">
        <f>$O$3-D139</f>
        <v>112</v>
      </c>
    </row>
    <row r="140" spans="1:12" x14ac:dyDescent="0.35">
      <c r="A140" s="12">
        <v>5487430</v>
      </c>
      <c r="B140" t="s">
        <v>1068</v>
      </c>
      <c r="C140" s="12" t="s">
        <v>1115</v>
      </c>
      <c r="D140" s="15">
        <v>45597</v>
      </c>
      <c r="E140" s="12">
        <v>6530</v>
      </c>
      <c r="F140" s="12" t="str">
        <f>VLOOKUP($E140,NJLookup2024_2025[],2,FALSE)</f>
        <v>Father John P Wessel</v>
      </c>
      <c r="G140" s="12" t="str">
        <f>VLOOKUP($E140,NJLookup2024_2025[],3,FALSE)</f>
        <v>Marlton</v>
      </c>
      <c r="H140" s="12" t="str">
        <f>VLOOKUP($E140,NJLookup2024_2025[],4,FALSE)</f>
        <v>Trenton</v>
      </c>
      <c r="I140" s="12">
        <f>VLOOKUP($E140,NJLookup2024_2025[],5,FALSE)</f>
        <v>33</v>
      </c>
      <c r="J140" s="11" t="str">
        <f>VLOOKUP($E140,NJLookup2024_2025[],6,FALSE)</f>
        <v>Martin Gottel</v>
      </c>
      <c r="K140" s="12" t="str">
        <f>VLOOKUP($E140,NJLookup2024_2025[],7,FALSE)</f>
        <v>Burlington County Chapter</v>
      </c>
      <c r="L140" s="14">
        <f>$O$3-D140</f>
        <v>0</v>
      </c>
    </row>
    <row r="141" spans="1:12" x14ac:dyDescent="0.35">
      <c r="A141" s="12">
        <v>5487125</v>
      </c>
      <c r="B141" t="s">
        <v>1065</v>
      </c>
      <c r="C141" s="12" t="s">
        <v>39</v>
      </c>
      <c r="D141" s="15">
        <v>45595</v>
      </c>
      <c r="E141" s="12">
        <v>6530</v>
      </c>
      <c r="F141" s="12" t="str">
        <f>VLOOKUP($E141,NJLookup2024_2025[],2,FALSE)</f>
        <v>Father John P Wessel</v>
      </c>
      <c r="G141" s="12" t="str">
        <f>VLOOKUP($E141,NJLookup2024_2025[],3,FALSE)</f>
        <v>Marlton</v>
      </c>
      <c r="H141" s="12" t="str">
        <f>VLOOKUP($E141,NJLookup2024_2025[],4,FALSE)</f>
        <v>Trenton</v>
      </c>
      <c r="I141" s="12">
        <f>VLOOKUP($E141,NJLookup2024_2025[],5,FALSE)</f>
        <v>33</v>
      </c>
      <c r="J141" s="11" t="str">
        <f>VLOOKUP($E141,NJLookup2024_2025[],6,FALSE)</f>
        <v>Martin Gottel</v>
      </c>
      <c r="K141" s="12" t="str">
        <f>VLOOKUP($E141,NJLookup2024_2025[],7,FALSE)</f>
        <v>Burlington County Chapter</v>
      </c>
      <c r="L141" s="14">
        <f>$O$3-D141</f>
        <v>2</v>
      </c>
    </row>
    <row r="142" spans="1:12" x14ac:dyDescent="0.35">
      <c r="A142" s="12">
        <v>5487180</v>
      </c>
      <c r="B142" t="s">
        <v>1110</v>
      </c>
      <c r="C142" s="12" t="s">
        <v>29</v>
      </c>
      <c r="D142" s="15">
        <v>45595</v>
      </c>
      <c r="E142" s="12">
        <v>6530</v>
      </c>
      <c r="F142" s="12" t="str">
        <f>VLOOKUP($E142,NJLookup2024_2025[],2,FALSE)</f>
        <v>Father John P Wessel</v>
      </c>
      <c r="G142" s="12" t="str">
        <f>VLOOKUP($E142,NJLookup2024_2025[],3,FALSE)</f>
        <v>Marlton</v>
      </c>
      <c r="H142" s="12" t="str">
        <f>VLOOKUP($E142,NJLookup2024_2025[],4,FALSE)</f>
        <v>Trenton</v>
      </c>
      <c r="I142" s="12">
        <f>VLOOKUP($E142,NJLookup2024_2025[],5,FALSE)</f>
        <v>33</v>
      </c>
      <c r="J142" s="11" t="str">
        <f>VLOOKUP($E142,NJLookup2024_2025[],6,FALSE)</f>
        <v>Martin Gottel</v>
      </c>
      <c r="K142" s="12" t="str">
        <f>VLOOKUP($E142,NJLookup2024_2025[],7,FALSE)</f>
        <v>Burlington County Chapter</v>
      </c>
      <c r="L142" s="14">
        <f>$O$3-D142</f>
        <v>2</v>
      </c>
    </row>
    <row r="143" spans="1:12" x14ac:dyDescent="0.35">
      <c r="A143" s="12">
        <v>5487132</v>
      </c>
      <c r="B143" t="s">
        <v>1066</v>
      </c>
      <c r="C143" s="12" t="s">
        <v>29</v>
      </c>
      <c r="D143" s="15">
        <v>45595</v>
      </c>
      <c r="E143" s="12">
        <v>6530</v>
      </c>
      <c r="F143" s="12" t="str">
        <f>VLOOKUP($E143,NJLookup2024_2025[],2,FALSE)</f>
        <v>Father John P Wessel</v>
      </c>
      <c r="G143" s="12" t="str">
        <f>VLOOKUP($E143,NJLookup2024_2025[],3,FALSE)</f>
        <v>Marlton</v>
      </c>
      <c r="H143" s="12" t="str">
        <f>VLOOKUP($E143,NJLookup2024_2025[],4,FALSE)</f>
        <v>Trenton</v>
      </c>
      <c r="I143" s="12">
        <f>VLOOKUP($E143,NJLookup2024_2025[],5,FALSE)</f>
        <v>33</v>
      </c>
      <c r="J143" s="11" t="str">
        <f>VLOOKUP($E143,NJLookup2024_2025[],6,FALSE)</f>
        <v>Martin Gottel</v>
      </c>
      <c r="K143" s="12" t="str">
        <f>VLOOKUP($E143,NJLookup2024_2025[],7,FALSE)</f>
        <v>Burlington County Chapter</v>
      </c>
      <c r="L143" s="14">
        <f>$O$3-D143</f>
        <v>2</v>
      </c>
    </row>
    <row r="144" spans="1:12" x14ac:dyDescent="0.35">
      <c r="A144" s="12">
        <v>5484305</v>
      </c>
      <c r="B144" t="s">
        <v>1034</v>
      </c>
      <c r="C144" s="12" t="s">
        <v>44</v>
      </c>
      <c r="D144" s="15">
        <v>45586</v>
      </c>
      <c r="E144" s="12">
        <v>5714</v>
      </c>
      <c r="F144" s="12" t="str">
        <f>VLOOKUP($E144,NJLookup2024_2025[],2,FALSE)</f>
        <v>Our Lady of Perpetual Help</v>
      </c>
      <c r="G144" s="12" t="str">
        <f>VLOOKUP($E144,NJLookup2024_2025[],3,FALSE)</f>
        <v>Maple Shade</v>
      </c>
      <c r="H144" s="12" t="str">
        <f>VLOOKUP($E144,NJLookup2024_2025[],4,FALSE)</f>
        <v>Trenton</v>
      </c>
      <c r="I144" s="12">
        <f>VLOOKUP($E144,NJLookup2024_2025[],5,FALSE)</f>
        <v>33</v>
      </c>
      <c r="J144" s="11" t="str">
        <f>VLOOKUP($E144,NJLookup2024_2025[],6,FALSE)</f>
        <v>Martin Gottel</v>
      </c>
      <c r="K144" s="12" t="str">
        <f>VLOOKUP($E144,NJLookup2024_2025[],7,FALSE)</f>
        <v>Burlington County Chapter</v>
      </c>
      <c r="L144" s="14">
        <f>$O$3-D144</f>
        <v>11</v>
      </c>
    </row>
    <row r="145" spans="1:12" x14ac:dyDescent="0.35">
      <c r="A145" s="12">
        <v>5482260</v>
      </c>
      <c r="B145" t="s">
        <v>998</v>
      </c>
      <c r="C145" s="12" t="s">
        <v>29</v>
      </c>
      <c r="D145" s="15">
        <v>45577</v>
      </c>
      <c r="E145" s="12">
        <v>6530</v>
      </c>
      <c r="F145" s="12" t="str">
        <f>VLOOKUP($E145,NJLookup2024_2025[],2,FALSE)</f>
        <v>Father John P Wessel</v>
      </c>
      <c r="G145" s="12" t="str">
        <f>VLOOKUP($E145,NJLookup2024_2025[],3,FALSE)</f>
        <v>Marlton</v>
      </c>
      <c r="H145" s="12" t="str">
        <f>VLOOKUP($E145,NJLookup2024_2025[],4,FALSE)</f>
        <v>Trenton</v>
      </c>
      <c r="I145" s="12">
        <f>VLOOKUP($E145,NJLookup2024_2025[],5,FALSE)</f>
        <v>33</v>
      </c>
      <c r="J145" s="11" t="str">
        <f>VLOOKUP($E145,NJLookup2024_2025[],6,FALSE)</f>
        <v>Martin Gottel</v>
      </c>
      <c r="K145" s="12" t="str">
        <f>VLOOKUP($E145,NJLookup2024_2025[],7,FALSE)</f>
        <v>Burlington County Chapter</v>
      </c>
      <c r="L145" s="14">
        <f>$O$3-D145</f>
        <v>20</v>
      </c>
    </row>
    <row r="146" spans="1:12" x14ac:dyDescent="0.35">
      <c r="A146" s="12">
        <v>5472671</v>
      </c>
      <c r="B146" t="s">
        <v>940</v>
      </c>
      <c r="C146" s="12" t="s">
        <v>29</v>
      </c>
      <c r="D146" s="15">
        <v>45546</v>
      </c>
      <c r="E146" s="12">
        <v>6530</v>
      </c>
      <c r="F146" s="12" t="str">
        <f>VLOOKUP($E146,NJLookup2024_2025[],2,FALSE)</f>
        <v>Father John P Wessel</v>
      </c>
      <c r="G146" s="12" t="str">
        <f>VLOOKUP($E146,NJLookup2024_2025[],3,FALSE)</f>
        <v>Marlton</v>
      </c>
      <c r="H146" s="12" t="str">
        <f>VLOOKUP($E146,NJLookup2024_2025[],4,FALSE)</f>
        <v>Trenton</v>
      </c>
      <c r="I146" s="12">
        <f>VLOOKUP($E146,NJLookup2024_2025[],5,FALSE)</f>
        <v>33</v>
      </c>
      <c r="J146" s="11" t="str">
        <f>VLOOKUP($E146,NJLookup2024_2025[],6,FALSE)</f>
        <v>Martin Gottel</v>
      </c>
      <c r="K146" s="12" t="str">
        <f>VLOOKUP($E146,NJLookup2024_2025[],7,FALSE)</f>
        <v>Burlington County Chapter</v>
      </c>
      <c r="L146" s="14">
        <f>$O$3-D146</f>
        <v>51</v>
      </c>
    </row>
    <row r="147" spans="1:12" x14ac:dyDescent="0.35">
      <c r="A147" s="12">
        <v>5472380</v>
      </c>
      <c r="B147" t="s">
        <v>937</v>
      </c>
      <c r="C147" s="12" t="s">
        <v>27</v>
      </c>
      <c r="D147" s="15">
        <v>45545</v>
      </c>
      <c r="E147" s="12">
        <v>8733</v>
      </c>
      <c r="F147" s="12" t="str">
        <f>VLOOKUP($E147,NJLookup2024_2025[],2,FALSE)</f>
        <v>Tabernacle</v>
      </c>
      <c r="G147" s="12" t="str">
        <f>VLOOKUP($E147,NJLookup2024_2025[],3,FALSE)</f>
        <v>Tabernacle</v>
      </c>
      <c r="H147" s="12" t="str">
        <f>VLOOKUP($E147,NJLookup2024_2025[],4,FALSE)</f>
        <v>Trenton</v>
      </c>
      <c r="I147" s="12">
        <f>VLOOKUP($E147,NJLookup2024_2025[],5,FALSE)</f>
        <v>33</v>
      </c>
      <c r="J147" s="11" t="str">
        <f>VLOOKUP($E147,NJLookup2024_2025[],6,FALSE)</f>
        <v>Martin Gottel</v>
      </c>
      <c r="K147" s="12" t="str">
        <f>VLOOKUP($E147,NJLookup2024_2025[],7,FALSE)</f>
        <v>Burlington County Chapter</v>
      </c>
      <c r="L147" s="14">
        <f>$O$3-D147</f>
        <v>52</v>
      </c>
    </row>
    <row r="148" spans="1:12" x14ac:dyDescent="0.35">
      <c r="A148" s="12">
        <v>5471580</v>
      </c>
      <c r="B148" t="s">
        <v>927</v>
      </c>
      <c r="C148" s="12" t="s">
        <v>112</v>
      </c>
      <c r="D148" s="15">
        <v>45541</v>
      </c>
      <c r="E148" s="12">
        <v>5714</v>
      </c>
      <c r="F148" s="12" t="str">
        <f>VLOOKUP($E148,NJLookup2024_2025[],2,FALSE)</f>
        <v>Our Lady of Perpetual Help</v>
      </c>
      <c r="G148" s="12" t="str">
        <f>VLOOKUP($E148,NJLookup2024_2025[],3,FALSE)</f>
        <v>Maple Shade</v>
      </c>
      <c r="H148" s="12" t="str">
        <f>VLOOKUP($E148,NJLookup2024_2025[],4,FALSE)</f>
        <v>Trenton</v>
      </c>
      <c r="I148" s="12">
        <f>VLOOKUP($E148,NJLookup2024_2025[],5,FALSE)</f>
        <v>33</v>
      </c>
      <c r="J148" s="11" t="str">
        <f>VLOOKUP($E148,NJLookup2024_2025[],6,FALSE)</f>
        <v>Martin Gottel</v>
      </c>
      <c r="K148" s="12" t="str">
        <f>VLOOKUP($E148,NJLookup2024_2025[],7,FALSE)</f>
        <v>Burlington County Chapter</v>
      </c>
      <c r="L148" s="14">
        <f>$O$3-D148</f>
        <v>56</v>
      </c>
    </row>
    <row r="149" spans="1:12" x14ac:dyDescent="0.35">
      <c r="A149" s="12">
        <v>5450841</v>
      </c>
      <c r="B149" t="s">
        <v>822</v>
      </c>
      <c r="C149" s="12" t="s">
        <v>44</v>
      </c>
      <c r="D149" s="15">
        <v>45439</v>
      </c>
      <c r="E149" s="12">
        <v>5714</v>
      </c>
      <c r="F149" s="12" t="str">
        <f>VLOOKUP($E149,NJLookup2024_2025[],2,FALSE)</f>
        <v>Our Lady of Perpetual Help</v>
      </c>
      <c r="G149" s="12" t="str">
        <f>VLOOKUP($E149,NJLookup2024_2025[],3,FALSE)</f>
        <v>Maple Shade</v>
      </c>
      <c r="H149" s="12" t="str">
        <f>VLOOKUP($E149,NJLookup2024_2025[],4,FALSE)</f>
        <v>Trenton</v>
      </c>
      <c r="I149" s="12">
        <f>VLOOKUP($E149,NJLookup2024_2025[],5,FALSE)</f>
        <v>33</v>
      </c>
      <c r="J149" s="11" t="str">
        <f>VLOOKUP($E149,NJLookup2024_2025[],6,FALSE)</f>
        <v>Martin Gottel</v>
      </c>
      <c r="K149" s="12" t="str">
        <f>VLOOKUP($E149,NJLookup2024_2025[],7,FALSE)</f>
        <v>Burlington County Chapter</v>
      </c>
      <c r="L149" s="14">
        <f>$O$3-D149</f>
        <v>158</v>
      </c>
    </row>
    <row r="150" spans="1:12" x14ac:dyDescent="0.35">
      <c r="A150" s="12">
        <v>5445380</v>
      </c>
      <c r="B150" t="s">
        <v>829</v>
      </c>
      <c r="C150" s="12" t="s">
        <v>27</v>
      </c>
      <c r="D150" s="15">
        <v>45419</v>
      </c>
      <c r="E150" s="12">
        <v>8733</v>
      </c>
      <c r="F150" s="12" t="str">
        <f>VLOOKUP($E150,NJLookup2024_2025[],2,FALSE)</f>
        <v>Tabernacle</v>
      </c>
      <c r="G150" s="12" t="str">
        <f>VLOOKUP($E150,NJLookup2024_2025[],3,FALSE)</f>
        <v>Tabernacle</v>
      </c>
      <c r="H150" s="12" t="str">
        <f>VLOOKUP($E150,NJLookup2024_2025[],4,FALSE)</f>
        <v>Trenton</v>
      </c>
      <c r="I150" s="12">
        <f>VLOOKUP($E150,NJLookup2024_2025[],5,FALSE)</f>
        <v>33</v>
      </c>
      <c r="J150" s="11" t="str">
        <f>VLOOKUP($E150,NJLookup2024_2025[],6,FALSE)</f>
        <v>Martin Gottel</v>
      </c>
      <c r="K150" s="12" t="str">
        <f>VLOOKUP($E150,NJLookup2024_2025[],7,FALSE)</f>
        <v>Burlington County Chapter</v>
      </c>
      <c r="L150" s="14">
        <f>$O$3-D150</f>
        <v>178</v>
      </c>
    </row>
    <row r="151" spans="1:12" x14ac:dyDescent="0.35">
      <c r="A151" s="12">
        <v>5428171</v>
      </c>
      <c r="B151" t="s">
        <v>767</v>
      </c>
      <c r="C151" s="12" t="s">
        <v>25</v>
      </c>
      <c r="D151" s="15">
        <v>45359</v>
      </c>
      <c r="E151" s="12">
        <v>7755</v>
      </c>
      <c r="F151" s="12" t="str">
        <f>VLOOKUP($E151,NJLookup2024_2025[],2,FALSE)</f>
        <v>Our Lady of Fatima</v>
      </c>
      <c r="G151" s="12" t="str">
        <f>VLOOKUP($E151,NJLookup2024_2025[],3,FALSE)</f>
        <v>Mount Laurel</v>
      </c>
      <c r="H151" s="12" t="str">
        <f>VLOOKUP($E151,NJLookup2024_2025[],4,FALSE)</f>
        <v>Trenton</v>
      </c>
      <c r="I151" s="12">
        <f>VLOOKUP($E151,NJLookup2024_2025[],5,FALSE)</f>
        <v>33</v>
      </c>
      <c r="J151" s="11" t="str">
        <f>VLOOKUP($E151,NJLookup2024_2025[],6,FALSE)</f>
        <v>Martin Gottel</v>
      </c>
      <c r="K151" s="12" t="str">
        <f>VLOOKUP($E151,NJLookup2024_2025[],7,FALSE)</f>
        <v>Burlington County Chapter</v>
      </c>
      <c r="L151" s="14">
        <f>$O$3-D151</f>
        <v>238</v>
      </c>
    </row>
    <row r="152" spans="1:12" x14ac:dyDescent="0.35">
      <c r="A152" s="12">
        <v>5486302</v>
      </c>
      <c r="B152" t="s">
        <v>1100</v>
      </c>
      <c r="C152" s="12" t="s">
        <v>1101</v>
      </c>
      <c r="D152" s="15">
        <v>45593</v>
      </c>
      <c r="E152" s="12">
        <v>1179</v>
      </c>
      <c r="F152" s="12" t="str">
        <f>VLOOKUP($E152,NJLookup2024_2025[],2,FALSE)</f>
        <v>Santa Maria</v>
      </c>
      <c r="G152" s="12" t="str">
        <f>VLOOKUP($E152,NJLookup2024_2025[],3,FALSE)</f>
        <v>Mount Holly</v>
      </c>
      <c r="H152" s="12" t="str">
        <f>VLOOKUP($E152,NJLookup2024_2025[],4,FALSE)</f>
        <v>Trenton</v>
      </c>
      <c r="I152" s="12">
        <f>VLOOKUP($E152,NJLookup2024_2025[],5,FALSE)</f>
        <v>34</v>
      </c>
      <c r="J152" s="11" t="str">
        <f>VLOOKUP($E152,NJLookup2024_2025[],6,FALSE)</f>
        <v>Genaro Gonzalez</v>
      </c>
      <c r="K152" s="12" t="str">
        <f>VLOOKUP($E152,NJLookup2024_2025[],7,FALSE)</f>
        <v>Burlington County Chapter</v>
      </c>
      <c r="L152" s="14">
        <f>$O$3-D152</f>
        <v>4</v>
      </c>
    </row>
    <row r="153" spans="1:12" x14ac:dyDescent="0.35">
      <c r="A153" s="12">
        <v>5480949</v>
      </c>
      <c r="B153" t="s">
        <v>994</v>
      </c>
      <c r="C153" s="12" t="s">
        <v>91</v>
      </c>
      <c r="D153" s="15">
        <v>45572</v>
      </c>
      <c r="E153" s="12">
        <v>12592</v>
      </c>
      <c r="F153" s="12" t="str">
        <f>VLOOKUP($E153,NJLookup2024_2025[],2,FALSE)</f>
        <v>Our Lady</v>
      </c>
      <c r="G153" s="12" t="str">
        <f>VLOOKUP($E153,NJLookup2024_2025[],3,FALSE)</f>
        <v>Hainesport</v>
      </c>
      <c r="H153" s="12" t="str">
        <f>VLOOKUP($E153,NJLookup2024_2025[],4,FALSE)</f>
        <v>Trenton</v>
      </c>
      <c r="I153" s="12">
        <f>VLOOKUP($E153,NJLookup2024_2025[],5,FALSE)</f>
        <v>34</v>
      </c>
      <c r="J153" s="11" t="str">
        <f>VLOOKUP($E153,NJLookup2024_2025[],6,FALSE)</f>
        <v>Genaro Gonzalez</v>
      </c>
      <c r="K153" s="12" t="str">
        <f>VLOOKUP($E153,NJLookup2024_2025[],7,FALSE)</f>
        <v>Burlington County Chapter</v>
      </c>
      <c r="L153" s="14">
        <f>$O$3-D153</f>
        <v>25</v>
      </c>
    </row>
    <row r="154" spans="1:12" x14ac:dyDescent="0.35">
      <c r="A154" s="12">
        <v>5477170</v>
      </c>
      <c r="B154" t="s">
        <v>958</v>
      </c>
      <c r="C154" s="12" t="s">
        <v>25</v>
      </c>
      <c r="D154" s="15">
        <v>45561</v>
      </c>
      <c r="E154" s="12">
        <v>12592</v>
      </c>
      <c r="F154" s="12" t="str">
        <f>VLOOKUP($E154,NJLookup2024_2025[],2,FALSE)</f>
        <v>Our Lady</v>
      </c>
      <c r="G154" s="12" t="str">
        <f>VLOOKUP($E154,NJLookup2024_2025[],3,FALSE)</f>
        <v>Hainesport</v>
      </c>
      <c r="H154" s="12" t="str">
        <f>VLOOKUP($E154,NJLookup2024_2025[],4,FALSE)</f>
        <v>Trenton</v>
      </c>
      <c r="I154" s="12">
        <f>VLOOKUP($E154,NJLookup2024_2025[],5,FALSE)</f>
        <v>34</v>
      </c>
      <c r="J154" s="11" t="str">
        <f>VLOOKUP($E154,NJLookup2024_2025[],6,FALSE)</f>
        <v>Genaro Gonzalez</v>
      </c>
      <c r="K154" s="12" t="str">
        <f>VLOOKUP($E154,NJLookup2024_2025[],7,FALSE)</f>
        <v>Burlington County Chapter</v>
      </c>
      <c r="L154" s="14">
        <f>$O$3-D154</f>
        <v>36</v>
      </c>
    </row>
    <row r="155" spans="1:12" x14ac:dyDescent="0.35">
      <c r="A155" s="12">
        <v>5485406</v>
      </c>
      <c r="B155" t="s">
        <v>1089</v>
      </c>
      <c r="C155" s="12" t="s">
        <v>126</v>
      </c>
      <c r="D155" s="15">
        <v>45588</v>
      </c>
      <c r="E155" s="12">
        <v>1984</v>
      </c>
      <c r="F155" s="12" t="str">
        <f>VLOOKUP($E155,NJLookup2024_2025[],2,FALSE)</f>
        <v>St. Joseph's</v>
      </c>
      <c r="G155" s="12" t="str">
        <f>VLOOKUP($E155,NJLookup2024_2025[],3,FALSE)</f>
        <v>Palmyra</v>
      </c>
      <c r="H155" s="12" t="str">
        <f>VLOOKUP($E155,NJLookup2024_2025[],4,FALSE)</f>
        <v>Trenton</v>
      </c>
      <c r="I155" s="12">
        <f>VLOOKUP($E155,NJLookup2024_2025[],5,FALSE)</f>
        <v>35</v>
      </c>
      <c r="J155" s="11" t="str">
        <f>VLOOKUP($E155,NJLookup2024_2025[],6,FALSE)</f>
        <v>John H. Villane</v>
      </c>
      <c r="K155" s="12" t="str">
        <f>VLOOKUP($E155,NJLookup2024_2025[],7,FALSE)</f>
        <v>Burlington County Chapter</v>
      </c>
      <c r="L155" s="14">
        <f>$O$3-D155</f>
        <v>9</v>
      </c>
    </row>
    <row r="156" spans="1:12" x14ac:dyDescent="0.35">
      <c r="A156" s="12">
        <v>5464756</v>
      </c>
      <c r="B156" t="s">
        <v>870</v>
      </c>
      <c r="C156" s="12" t="s">
        <v>220</v>
      </c>
      <c r="D156" s="15">
        <v>45509</v>
      </c>
      <c r="E156" s="12">
        <v>1082</v>
      </c>
      <c r="F156" s="12" t="str">
        <f>VLOOKUP($E156,NJLookup2024_2025[],2,FALSE)</f>
        <v>Moorestown</v>
      </c>
      <c r="G156" s="12" t="str">
        <f>VLOOKUP($E156,NJLookup2024_2025[],3,FALSE)</f>
        <v>Moorestown</v>
      </c>
      <c r="H156" s="12" t="str">
        <f>VLOOKUP($E156,NJLookup2024_2025[],4,FALSE)</f>
        <v>Trenton</v>
      </c>
      <c r="I156" s="12">
        <f>VLOOKUP($E156,NJLookup2024_2025[],5,FALSE)</f>
        <v>35</v>
      </c>
      <c r="J156" s="11" t="str">
        <f>VLOOKUP($E156,NJLookup2024_2025[],6,FALSE)</f>
        <v>John H. Villane</v>
      </c>
      <c r="K156" s="12" t="str">
        <f>VLOOKUP($E156,NJLookup2024_2025[],7,FALSE)</f>
        <v>Burlington County Chapter</v>
      </c>
      <c r="L156" s="14">
        <f>$O$3-D156</f>
        <v>88</v>
      </c>
    </row>
    <row r="157" spans="1:12" x14ac:dyDescent="0.35">
      <c r="A157" s="12">
        <v>5484607</v>
      </c>
      <c r="B157" t="s">
        <v>1039</v>
      </c>
      <c r="C157" s="12" t="s">
        <v>490</v>
      </c>
      <c r="D157" s="15">
        <v>45587</v>
      </c>
      <c r="E157" s="12">
        <v>6462</v>
      </c>
      <c r="F157" s="12" t="str">
        <f>VLOOKUP($E157,NJLookup2024_2025[],2,FALSE)</f>
        <v>St. Joseph's</v>
      </c>
      <c r="G157" s="12" t="str">
        <f>VLOOKUP($E157,NJLookup2024_2025[],3,FALSE)</f>
        <v>Mendham</v>
      </c>
      <c r="H157" s="12" t="str">
        <f>VLOOKUP($E157,NJLookup2024_2025[],4,FALSE)</f>
        <v>Paterson</v>
      </c>
      <c r="I157" s="12">
        <f>VLOOKUP($E157,NJLookup2024_2025[],5,FALSE)</f>
        <v>36</v>
      </c>
      <c r="J157" s="11" t="str">
        <f>VLOOKUP($E157,NJLookup2024_2025[],6,FALSE)</f>
        <v>Robert Holl</v>
      </c>
      <c r="K157" s="12" t="str">
        <f>VLOOKUP($E157,NJLookup2024_2025[],7,FALSE)</f>
        <v>Paterson Diocese</v>
      </c>
      <c r="L157" s="14">
        <f>$O$3-D157</f>
        <v>10</v>
      </c>
    </row>
    <row r="158" spans="1:12" x14ac:dyDescent="0.35">
      <c r="A158" s="12">
        <v>5482576</v>
      </c>
      <c r="B158" t="s">
        <v>1002</v>
      </c>
      <c r="C158" s="12" t="s">
        <v>90</v>
      </c>
      <c r="D158" s="15">
        <v>45579</v>
      </c>
      <c r="E158" s="12">
        <v>2248</v>
      </c>
      <c r="F158" s="12" t="str">
        <f>VLOOKUP($E158,NJLookup2024_2025[],2,FALSE)</f>
        <v>Dr McDowell</v>
      </c>
      <c r="G158" s="12" t="str">
        <f>VLOOKUP($E158,NJLookup2024_2025[],3,FALSE)</f>
        <v>Madison</v>
      </c>
      <c r="H158" s="12" t="str">
        <f>VLOOKUP($E158,NJLookup2024_2025[],4,FALSE)</f>
        <v>Paterson</v>
      </c>
      <c r="I158" s="12">
        <f>VLOOKUP($E158,NJLookup2024_2025[],5,FALSE)</f>
        <v>36</v>
      </c>
      <c r="J158" s="11" t="str">
        <f>VLOOKUP($E158,NJLookup2024_2025[],6,FALSE)</f>
        <v>Robert Holl</v>
      </c>
      <c r="K158" s="12" t="str">
        <f>VLOOKUP($E158,NJLookup2024_2025[],7,FALSE)</f>
        <v>Paterson Diocese</v>
      </c>
      <c r="L158" s="14">
        <f>$O$3-D158</f>
        <v>18</v>
      </c>
    </row>
    <row r="159" spans="1:12" x14ac:dyDescent="0.35">
      <c r="A159" s="12">
        <v>5477192</v>
      </c>
      <c r="B159" t="s">
        <v>959</v>
      </c>
      <c r="C159" s="12" t="s">
        <v>80</v>
      </c>
      <c r="D159" s="15">
        <v>45561</v>
      </c>
      <c r="E159" s="12">
        <v>10419</v>
      </c>
      <c r="F159" s="12" t="str">
        <f>VLOOKUP($E159,NJLookup2024_2025[],2,FALSE)</f>
        <v>Long Valley</v>
      </c>
      <c r="G159" s="12" t="str">
        <f>VLOOKUP($E159,NJLookup2024_2025[],3,FALSE)</f>
        <v>Long Valley</v>
      </c>
      <c r="H159" s="12" t="str">
        <f>VLOOKUP($E159,NJLookup2024_2025[],4,FALSE)</f>
        <v>Paterson</v>
      </c>
      <c r="I159" s="12">
        <f>VLOOKUP($E159,NJLookup2024_2025[],5,FALSE)</f>
        <v>36</v>
      </c>
      <c r="J159" s="11" t="str">
        <f>VLOOKUP($E159,NJLookup2024_2025[],6,FALSE)</f>
        <v>Robert Holl</v>
      </c>
      <c r="K159" s="12" t="str">
        <f>VLOOKUP($E159,NJLookup2024_2025[],7,FALSE)</f>
        <v>Paterson Diocese</v>
      </c>
      <c r="L159" s="14">
        <f>$O$3-D159</f>
        <v>36</v>
      </c>
    </row>
    <row r="160" spans="1:12" x14ac:dyDescent="0.35">
      <c r="A160" s="12">
        <v>5477063</v>
      </c>
      <c r="B160" t="s">
        <v>957</v>
      </c>
      <c r="C160" s="12" t="s">
        <v>80</v>
      </c>
      <c r="D160" s="15">
        <v>45560</v>
      </c>
      <c r="E160" s="12">
        <v>10419</v>
      </c>
      <c r="F160" s="12" t="str">
        <f>VLOOKUP($E160,NJLookup2024_2025[],2,FALSE)</f>
        <v>Long Valley</v>
      </c>
      <c r="G160" s="12" t="str">
        <f>VLOOKUP($E160,NJLookup2024_2025[],3,FALSE)</f>
        <v>Long Valley</v>
      </c>
      <c r="H160" s="12" t="str">
        <f>VLOOKUP($E160,NJLookup2024_2025[],4,FALSE)</f>
        <v>Paterson</v>
      </c>
      <c r="I160" s="12">
        <f>VLOOKUP($E160,NJLookup2024_2025[],5,FALSE)</f>
        <v>36</v>
      </c>
      <c r="J160" s="11" t="str">
        <f>VLOOKUP($E160,NJLookup2024_2025[],6,FALSE)</f>
        <v>Robert Holl</v>
      </c>
      <c r="K160" s="12" t="str">
        <f>VLOOKUP($E160,NJLookup2024_2025[],7,FALSE)</f>
        <v>Paterson Diocese</v>
      </c>
      <c r="L160" s="14">
        <f>$O$3-D160</f>
        <v>37</v>
      </c>
    </row>
    <row r="161" spans="1:12" x14ac:dyDescent="0.35">
      <c r="A161" s="12">
        <v>5476963</v>
      </c>
      <c r="B161" t="s">
        <v>954</v>
      </c>
      <c r="C161" s="12" t="s">
        <v>80</v>
      </c>
      <c r="D161" s="15">
        <v>45560</v>
      </c>
      <c r="E161" s="12">
        <v>10419</v>
      </c>
      <c r="F161" s="12" t="str">
        <f>VLOOKUP($E161,NJLookup2024_2025[],2,FALSE)</f>
        <v>Long Valley</v>
      </c>
      <c r="G161" s="12" t="str">
        <f>VLOOKUP($E161,NJLookup2024_2025[],3,FALSE)</f>
        <v>Long Valley</v>
      </c>
      <c r="H161" s="12" t="str">
        <f>VLOOKUP($E161,NJLookup2024_2025[],4,FALSE)</f>
        <v>Paterson</v>
      </c>
      <c r="I161" s="12">
        <f>VLOOKUP($E161,NJLookup2024_2025[],5,FALSE)</f>
        <v>36</v>
      </c>
      <c r="J161" s="11" t="str">
        <f>VLOOKUP($E161,NJLookup2024_2025[],6,FALSE)</f>
        <v>Robert Holl</v>
      </c>
      <c r="K161" s="12" t="str">
        <f>VLOOKUP($E161,NJLookup2024_2025[],7,FALSE)</f>
        <v>Paterson Diocese</v>
      </c>
      <c r="L161" s="14">
        <f>$O$3-D161</f>
        <v>37</v>
      </c>
    </row>
    <row r="162" spans="1:12" x14ac:dyDescent="0.35">
      <c r="A162" s="12">
        <v>5464537</v>
      </c>
      <c r="B162" t="s">
        <v>872</v>
      </c>
      <c r="C162" s="12" t="s">
        <v>116</v>
      </c>
      <c r="D162" s="15">
        <v>45503</v>
      </c>
      <c r="E162" s="12">
        <v>10419</v>
      </c>
      <c r="F162" s="12" t="str">
        <f>VLOOKUP($E162,NJLookup2024_2025[],2,FALSE)</f>
        <v>Long Valley</v>
      </c>
      <c r="G162" s="12" t="str">
        <f>VLOOKUP($E162,NJLookup2024_2025[],3,FALSE)</f>
        <v>Long Valley</v>
      </c>
      <c r="H162" s="12" t="str">
        <f>VLOOKUP($E162,NJLookup2024_2025[],4,FALSE)</f>
        <v>Paterson</v>
      </c>
      <c r="I162" s="12">
        <f>VLOOKUP($E162,NJLookup2024_2025[],5,FALSE)</f>
        <v>36</v>
      </c>
      <c r="J162" s="11" t="str">
        <f>VLOOKUP($E162,NJLookup2024_2025[],6,FALSE)</f>
        <v>Robert Holl</v>
      </c>
      <c r="K162" s="12" t="str">
        <f>VLOOKUP($E162,NJLookup2024_2025[],7,FALSE)</f>
        <v>Paterson Diocese</v>
      </c>
      <c r="L162" s="14">
        <f>$O$3-D162</f>
        <v>94</v>
      </c>
    </row>
    <row r="163" spans="1:12" x14ac:dyDescent="0.35">
      <c r="A163" s="12">
        <v>5462130</v>
      </c>
      <c r="B163" t="s">
        <v>980</v>
      </c>
      <c r="C163" s="12" t="s">
        <v>61</v>
      </c>
      <c r="D163" s="15">
        <v>45488</v>
      </c>
      <c r="E163" s="12">
        <v>2248</v>
      </c>
      <c r="F163" s="12" t="str">
        <f>VLOOKUP($E163,NJLookup2024_2025[],2,FALSE)</f>
        <v>Dr McDowell</v>
      </c>
      <c r="G163" s="12" t="str">
        <f>VLOOKUP($E163,NJLookup2024_2025[],3,FALSE)</f>
        <v>Madison</v>
      </c>
      <c r="H163" s="12" t="str">
        <f>VLOOKUP($E163,NJLookup2024_2025[],4,FALSE)</f>
        <v>Paterson</v>
      </c>
      <c r="I163" s="12">
        <f>VLOOKUP($E163,NJLookup2024_2025[],5,FALSE)</f>
        <v>36</v>
      </c>
      <c r="J163" s="11" t="str">
        <f>VLOOKUP($E163,NJLookup2024_2025[],6,FALSE)</f>
        <v>Robert Holl</v>
      </c>
      <c r="K163" s="12" t="str">
        <f>VLOOKUP($E163,NJLookup2024_2025[],7,FALSE)</f>
        <v>Paterson Diocese</v>
      </c>
      <c r="L163" s="14">
        <f>$O$3-D163</f>
        <v>109</v>
      </c>
    </row>
    <row r="164" spans="1:12" x14ac:dyDescent="0.35">
      <c r="A164" s="12">
        <v>5461588</v>
      </c>
      <c r="B164" t="s">
        <v>866</v>
      </c>
      <c r="C164" s="12" t="s">
        <v>81</v>
      </c>
      <c r="D164" s="15">
        <v>45482</v>
      </c>
      <c r="E164" s="12">
        <v>2248</v>
      </c>
      <c r="F164" s="12" t="str">
        <f>VLOOKUP($E164,NJLookup2024_2025[],2,FALSE)</f>
        <v>Dr McDowell</v>
      </c>
      <c r="G164" s="12" t="str">
        <f>VLOOKUP($E164,NJLookup2024_2025[],3,FALSE)</f>
        <v>Madison</v>
      </c>
      <c r="H164" s="12" t="str">
        <f>VLOOKUP($E164,NJLookup2024_2025[],4,FALSE)</f>
        <v>Paterson</v>
      </c>
      <c r="I164" s="12">
        <f>VLOOKUP($E164,NJLookup2024_2025[],5,FALSE)</f>
        <v>36</v>
      </c>
      <c r="J164" s="11" t="str">
        <f>VLOOKUP($E164,NJLookup2024_2025[],6,FALSE)</f>
        <v>Robert Holl</v>
      </c>
      <c r="K164" s="12" t="str">
        <f>VLOOKUP($E164,NJLookup2024_2025[],7,FALSE)</f>
        <v>Paterson Diocese</v>
      </c>
      <c r="L164" s="14">
        <f>$O$3-D164</f>
        <v>115</v>
      </c>
    </row>
    <row r="165" spans="1:12" x14ac:dyDescent="0.35">
      <c r="A165" s="12">
        <v>5486871</v>
      </c>
      <c r="B165" t="s">
        <v>1096</v>
      </c>
      <c r="C165" s="12" t="s">
        <v>50</v>
      </c>
      <c r="D165" s="15">
        <v>45593</v>
      </c>
      <c r="E165" s="12">
        <v>5114</v>
      </c>
      <c r="F165" s="12" t="str">
        <f>VLOOKUP($E165,NJLookup2024_2025[],2,FALSE)</f>
        <v>Queen of the Lakes</v>
      </c>
      <c r="G165" s="12" t="str">
        <f>VLOOKUP($E165,NJLookup2024_2025[],3,FALSE)</f>
        <v>Mount Arlington</v>
      </c>
      <c r="H165" s="12" t="str">
        <f>VLOOKUP($E165,NJLookup2024_2025[],4,FALSE)</f>
        <v>Paterson</v>
      </c>
      <c r="I165" s="12">
        <f>VLOOKUP($E165,NJLookup2024_2025[],5,FALSE)</f>
        <v>38</v>
      </c>
      <c r="J165" s="11" t="str">
        <f>VLOOKUP($E165,NJLookup2024_2025[],6,FALSE)</f>
        <v>Richard McColligan</v>
      </c>
      <c r="K165" s="12" t="str">
        <f>VLOOKUP($E165,NJLookup2024_2025[],7,FALSE)</f>
        <v>Paterson Diocese</v>
      </c>
      <c r="L165" s="14">
        <f>$O$3-D165</f>
        <v>4</v>
      </c>
    </row>
    <row r="166" spans="1:12" x14ac:dyDescent="0.35">
      <c r="A166" s="12">
        <v>5486312</v>
      </c>
      <c r="B166" t="s">
        <v>1049</v>
      </c>
      <c r="C166" s="12" t="s">
        <v>50</v>
      </c>
      <c r="D166" s="15">
        <v>45590</v>
      </c>
      <c r="E166" s="12">
        <v>5114</v>
      </c>
      <c r="F166" s="12" t="str">
        <f>VLOOKUP($E166,NJLookup2024_2025[],2,FALSE)</f>
        <v>Queen of the Lakes</v>
      </c>
      <c r="G166" s="12" t="str">
        <f>VLOOKUP($E166,NJLookup2024_2025[],3,FALSE)</f>
        <v>Mount Arlington</v>
      </c>
      <c r="H166" s="12" t="str">
        <f>VLOOKUP($E166,NJLookup2024_2025[],4,FALSE)</f>
        <v>Paterson</v>
      </c>
      <c r="I166" s="12">
        <f>VLOOKUP($E166,NJLookup2024_2025[],5,FALSE)</f>
        <v>38</v>
      </c>
      <c r="J166" s="11" t="str">
        <f>VLOOKUP($E166,NJLookup2024_2025[],6,FALSE)</f>
        <v>Richard McColligan</v>
      </c>
      <c r="K166" s="12" t="str">
        <f>VLOOKUP($E166,NJLookup2024_2025[],7,FALSE)</f>
        <v>Paterson Diocese</v>
      </c>
      <c r="L166" s="14">
        <f>$O$3-D166</f>
        <v>7</v>
      </c>
    </row>
    <row r="167" spans="1:12" x14ac:dyDescent="0.35">
      <c r="A167" s="12">
        <v>1807065</v>
      </c>
      <c r="B167" t="s">
        <v>1077</v>
      </c>
      <c r="C167" s="12" t="s">
        <v>105</v>
      </c>
      <c r="D167" s="15">
        <v>45586</v>
      </c>
      <c r="E167" s="12">
        <v>6504</v>
      </c>
      <c r="F167" s="12" t="str">
        <f>VLOOKUP($E167,NJLookup2024_2025[],2,FALSE)</f>
        <v>East Hanover</v>
      </c>
      <c r="G167" s="12" t="str">
        <f>VLOOKUP($E167,NJLookup2024_2025[],3,FALSE)</f>
        <v>East Hanover</v>
      </c>
      <c r="H167" s="12" t="str">
        <f>VLOOKUP($E167,NJLookup2024_2025[],4,FALSE)</f>
        <v>Paterson</v>
      </c>
      <c r="I167" s="12">
        <f>VLOOKUP($E167,NJLookup2024_2025[],5,FALSE)</f>
        <v>39</v>
      </c>
      <c r="J167" s="11" t="str">
        <f>VLOOKUP($E167,NJLookup2024_2025[],6,FALSE)</f>
        <v>Micheal Spiecker</v>
      </c>
      <c r="K167" s="12" t="str">
        <f>VLOOKUP($E167,NJLookup2024_2025[],7,FALSE)</f>
        <v>Paterson Diocese</v>
      </c>
      <c r="L167" s="14">
        <f>$O$3-D167</f>
        <v>11</v>
      </c>
    </row>
    <row r="168" spans="1:12" x14ac:dyDescent="0.35">
      <c r="A168" s="12">
        <v>5484301</v>
      </c>
      <c r="B168" t="s">
        <v>1078</v>
      </c>
      <c r="C168" s="12" t="s">
        <v>105</v>
      </c>
      <c r="D168" s="15">
        <v>45586</v>
      </c>
      <c r="E168" s="12">
        <v>6504</v>
      </c>
      <c r="F168" s="12" t="str">
        <f>VLOOKUP($E168,NJLookup2024_2025[],2,FALSE)</f>
        <v>East Hanover</v>
      </c>
      <c r="G168" s="12" t="str">
        <f>VLOOKUP($E168,NJLookup2024_2025[],3,FALSE)</f>
        <v>East Hanover</v>
      </c>
      <c r="H168" s="12" t="str">
        <f>VLOOKUP($E168,NJLookup2024_2025[],4,FALSE)</f>
        <v>Paterson</v>
      </c>
      <c r="I168" s="12">
        <f>VLOOKUP($E168,NJLookup2024_2025[],5,FALSE)</f>
        <v>39</v>
      </c>
      <c r="J168" s="11" t="str">
        <f>VLOOKUP($E168,NJLookup2024_2025[],6,FALSE)</f>
        <v>Micheal Spiecker</v>
      </c>
      <c r="K168" s="12" t="str">
        <f>VLOOKUP($E168,NJLookup2024_2025[],7,FALSE)</f>
        <v>Paterson Diocese</v>
      </c>
      <c r="L168" s="14">
        <f>$O$3-D168</f>
        <v>11</v>
      </c>
    </row>
    <row r="169" spans="1:12" x14ac:dyDescent="0.35">
      <c r="A169" s="12">
        <v>5472236</v>
      </c>
      <c r="B169" t="s">
        <v>973</v>
      </c>
      <c r="C169" s="12" t="s">
        <v>81</v>
      </c>
      <c r="D169" s="15">
        <v>45554</v>
      </c>
      <c r="E169" s="12">
        <v>3495</v>
      </c>
      <c r="F169" s="12" t="str">
        <f>VLOOKUP($E169,NJLookup2024_2025[],2,FALSE)</f>
        <v>Bishop McLaughlin</v>
      </c>
      <c r="G169" s="12" t="str">
        <f>VLOOKUP($E169,NJLookup2024_2025[],3,FALSE)</f>
        <v>Morris Plains</v>
      </c>
      <c r="H169" s="12" t="str">
        <f>VLOOKUP($E169,NJLookup2024_2025[],4,FALSE)</f>
        <v>Paterson</v>
      </c>
      <c r="I169" s="12">
        <f>VLOOKUP($E169,NJLookup2024_2025[],5,FALSE)</f>
        <v>39</v>
      </c>
      <c r="J169" s="11" t="str">
        <f>VLOOKUP($E169,NJLookup2024_2025[],6,FALSE)</f>
        <v>Micheal Spiecker</v>
      </c>
      <c r="K169" s="12" t="str">
        <f>VLOOKUP($E169,NJLookup2024_2025[],7,FALSE)</f>
        <v>Paterson Diocese</v>
      </c>
      <c r="L169" s="14">
        <f>$O$3-D169</f>
        <v>43</v>
      </c>
    </row>
    <row r="170" spans="1:12" x14ac:dyDescent="0.35">
      <c r="A170" s="12">
        <v>5470436</v>
      </c>
      <c r="B170" t="s">
        <v>913</v>
      </c>
      <c r="C170" s="12" t="s">
        <v>923</v>
      </c>
      <c r="D170" s="15">
        <v>45533</v>
      </c>
      <c r="E170" s="12">
        <v>3665</v>
      </c>
      <c r="F170" s="12" t="str">
        <f>VLOOKUP($E170,NJLookup2024_2025[],2,FALSE)</f>
        <v>St. Michael's</v>
      </c>
      <c r="G170" s="12" t="str">
        <f>VLOOKUP($E170,NJLookup2024_2025[],3,FALSE)</f>
        <v>Netcong</v>
      </c>
      <c r="H170" s="12" t="str">
        <f>VLOOKUP($E170,NJLookup2024_2025[],4,FALSE)</f>
        <v>Paterson</v>
      </c>
      <c r="I170" s="12">
        <f>VLOOKUP($E170,NJLookup2024_2025[],5,FALSE)</f>
        <v>39</v>
      </c>
      <c r="J170" s="11" t="str">
        <f>VLOOKUP($E170,NJLookup2024_2025[],6,FALSE)</f>
        <v>Micheal Spiecker</v>
      </c>
      <c r="K170" s="12" t="str">
        <f>VLOOKUP($E170,NJLookup2024_2025[],7,FALSE)</f>
        <v>Paterson Diocese</v>
      </c>
      <c r="L170" s="14">
        <f>$O$3-D170</f>
        <v>64</v>
      </c>
    </row>
    <row r="171" spans="1:12" x14ac:dyDescent="0.35">
      <c r="A171" s="12">
        <v>5475655</v>
      </c>
      <c r="B171" t="s">
        <v>949</v>
      </c>
      <c r="C171" s="12" t="s">
        <v>850</v>
      </c>
      <c r="D171" s="15">
        <v>45554</v>
      </c>
      <c r="E171" s="12">
        <v>7784</v>
      </c>
      <c r="F171" s="12" t="str">
        <f>VLOOKUP($E171,NJLookup2024_2025[],2,FALSE)</f>
        <v>Don Bosco</v>
      </c>
      <c r="G171" s="12" t="str">
        <f>VLOOKUP($E171,NJLookup2024_2025[],3,FALSE)</f>
        <v>Newton</v>
      </c>
      <c r="H171" s="12" t="str">
        <f>VLOOKUP($E171,NJLookup2024_2025[],4,FALSE)</f>
        <v>Paterson</v>
      </c>
      <c r="I171" s="12">
        <f>VLOOKUP($E171,NJLookup2024_2025[],5,FALSE)</f>
        <v>40</v>
      </c>
      <c r="J171" s="11" t="str">
        <f>VLOOKUP($E171,NJLookup2024_2025[],6,FALSE)</f>
        <v>Frank Memolo</v>
      </c>
      <c r="K171" s="12" t="str">
        <f>VLOOKUP($E171,NJLookup2024_2025[],7,FALSE)</f>
        <v>Paterson Diocese</v>
      </c>
      <c r="L171" s="14">
        <f>$O$3-D171</f>
        <v>43</v>
      </c>
    </row>
    <row r="172" spans="1:12" x14ac:dyDescent="0.35">
      <c r="A172" s="12">
        <v>5408045</v>
      </c>
      <c r="B172" t="s">
        <v>740</v>
      </c>
      <c r="C172" s="12" t="s">
        <v>77</v>
      </c>
      <c r="D172" s="15">
        <v>45278</v>
      </c>
      <c r="E172" s="12">
        <v>262</v>
      </c>
      <c r="F172" s="12" t="str">
        <f>VLOOKUP($E172,NJLookup2024_2025[],2,FALSE)</f>
        <v>Father Juan Perez</v>
      </c>
      <c r="G172" s="12" t="str">
        <f>VLOOKUP($E172,NJLookup2024_2025[],3,FALSE)</f>
        <v>Passaic</v>
      </c>
      <c r="H172" s="12" t="str">
        <f>VLOOKUP($E172,NJLookup2024_2025[],4,FALSE)</f>
        <v>Paterson</v>
      </c>
      <c r="I172" s="12">
        <f>VLOOKUP($E172,NJLookup2024_2025[],5,FALSE)</f>
        <v>41</v>
      </c>
      <c r="J172" s="11" t="str">
        <f>VLOOKUP($E172,NJLookup2024_2025[],6,FALSE)</f>
        <v>Peter Walentowicz</v>
      </c>
      <c r="K172" s="12" t="str">
        <f>VLOOKUP($E172,NJLookup2024_2025[],7,FALSE)</f>
        <v>Paterson Diocese</v>
      </c>
      <c r="L172" s="14">
        <f>$O$3-D172</f>
        <v>319</v>
      </c>
    </row>
    <row r="173" spans="1:12" x14ac:dyDescent="0.35">
      <c r="A173" s="12">
        <v>5408038</v>
      </c>
      <c r="B173" t="s">
        <v>739</v>
      </c>
      <c r="C173" s="12" t="s">
        <v>77</v>
      </c>
      <c r="D173" s="15">
        <v>45278</v>
      </c>
      <c r="E173" s="12">
        <v>262</v>
      </c>
      <c r="F173" s="12" t="str">
        <f>VLOOKUP($E173,NJLookup2024_2025[],2,FALSE)</f>
        <v>Father Juan Perez</v>
      </c>
      <c r="G173" s="12" t="str">
        <f>VLOOKUP($E173,NJLookup2024_2025[],3,FALSE)</f>
        <v>Passaic</v>
      </c>
      <c r="H173" s="12" t="str">
        <f>VLOOKUP($E173,NJLookup2024_2025[],4,FALSE)</f>
        <v>Paterson</v>
      </c>
      <c r="I173" s="12">
        <f>VLOOKUP($E173,NJLookup2024_2025[],5,FALSE)</f>
        <v>41</v>
      </c>
      <c r="J173" s="11" t="str">
        <f>VLOOKUP($E173,NJLookup2024_2025[],6,FALSE)</f>
        <v>Peter Walentowicz</v>
      </c>
      <c r="K173" s="12" t="str">
        <f>VLOOKUP($E173,NJLookup2024_2025[],7,FALSE)</f>
        <v>Paterson Diocese</v>
      </c>
      <c r="L173" s="14">
        <f>$O$3-D173</f>
        <v>319</v>
      </c>
    </row>
    <row r="174" spans="1:12" x14ac:dyDescent="0.35">
      <c r="A174" s="12">
        <v>5486424</v>
      </c>
      <c r="B174" t="s">
        <v>1052</v>
      </c>
      <c r="C174" s="12" t="s">
        <v>92</v>
      </c>
      <c r="D174" s="15">
        <v>45593</v>
      </c>
      <c r="E174" s="12">
        <v>588</v>
      </c>
      <c r="F174" s="12" t="str">
        <f>VLOOKUP($E174,NJLookup2024_2025[],2,FALSE)</f>
        <v>Marquette</v>
      </c>
      <c r="G174" s="12" t="str">
        <f>VLOOKUP($E174,NJLookup2024_2025[],3,FALSE)</f>
        <v>Sparta</v>
      </c>
      <c r="H174" s="12" t="str">
        <f>VLOOKUP($E174,NJLookup2024_2025[],4,FALSE)</f>
        <v>Paterson</v>
      </c>
      <c r="I174" s="12">
        <f>VLOOKUP($E174,NJLookup2024_2025[],5,FALSE)</f>
        <v>42</v>
      </c>
      <c r="J174" s="11" t="str">
        <f>VLOOKUP($E174,NJLookup2024_2025[],6,FALSE)</f>
        <v>Les Pappianne</v>
      </c>
      <c r="K174" s="12" t="str">
        <f>VLOOKUP($E174,NJLookup2024_2025[],7,FALSE)</f>
        <v>Paterson Diocese</v>
      </c>
      <c r="L174" s="14">
        <f>$O$3-D174</f>
        <v>4</v>
      </c>
    </row>
    <row r="175" spans="1:12" x14ac:dyDescent="0.35">
      <c r="A175" s="12">
        <v>5484442</v>
      </c>
      <c r="B175" t="s">
        <v>1036</v>
      </c>
      <c r="C175" s="12" t="s">
        <v>1079</v>
      </c>
      <c r="D175" s="15">
        <v>45586</v>
      </c>
      <c r="E175" s="12">
        <v>6320</v>
      </c>
      <c r="F175" s="12" t="str">
        <f>VLOOKUP($E175,NJLookup2024_2025[],2,FALSE)</f>
        <v>St. Therese</v>
      </c>
      <c r="G175" s="12" t="str">
        <f>VLOOKUP($E175,NJLookup2024_2025[],3,FALSE)</f>
        <v>Sucasunna</v>
      </c>
      <c r="H175" s="12" t="str">
        <f>VLOOKUP($E175,NJLookup2024_2025[],4,FALSE)</f>
        <v>Paterson</v>
      </c>
      <c r="I175" s="12">
        <f>VLOOKUP($E175,NJLookup2024_2025[],5,FALSE)</f>
        <v>43</v>
      </c>
      <c r="J175" s="11" t="str">
        <f>VLOOKUP($E175,NJLookup2024_2025[],6,FALSE)</f>
        <v>Michael Brescia</v>
      </c>
      <c r="K175" s="12" t="str">
        <f>VLOOKUP($E175,NJLookup2024_2025[],7,FALSE)</f>
        <v>Paterson Diocese</v>
      </c>
      <c r="L175" s="14">
        <f>$O$3-D175</f>
        <v>11</v>
      </c>
    </row>
    <row r="176" spans="1:12" x14ac:dyDescent="0.35">
      <c r="A176" s="12">
        <v>5467499</v>
      </c>
      <c r="B176" t="s">
        <v>903</v>
      </c>
      <c r="C176" s="12" t="s">
        <v>274</v>
      </c>
      <c r="D176" s="15">
        <v>45517</v>
      </c>
      <c r="E176" s="12">
        <v>6575</v>
      </c>
      <c r="F176" s="12" t="str">
        <f>VLOOKUP($E176,NJLookup2024_2025[],2,FALSE)</f>
        <v>Saint Damien</v>
      </c>
      <c r="G176" s="12" t="str">
        <f>VLOOKUP($E176,NJLookup2024_2025[],3,FALSE)</f>
        <v>Stirling</v>
      </c>
      <c r="H176" s="12" t="str">
        <f>VLOOKUP($E176,NJLookup2024_2025[],4,FALSE)</f>
        <v>Paterson</v>
      </c>
      <c r="I176" s="12">
        <f>VLOOKUP($E176,NJLookup2024_2025[],5,FALSE)</f>
        <v>43</v>
      </c>
      <c r="J176" s="11" t="str">
        <f>VLOOKUP($E176,NJLookup2024_2025[],6,FALSE)</f>
        <v>Michael Brescia</v>
      </c>
      <c r="K176" s="12" t="str">
        <f>VLOOKUP($E176,NJLookup2024_2025[],7,FALSE)</f>
        <v>Paterson Diocese</v>
      </c>
      <c r="L176" s="14">
        <f>$O$3-D176</f>
        <v>80</v>
      </c>
    </row>
    <row r="177" spans="1:12" x14ac:dyDescent="0.35">
      <c r="A177" s="12">
        <v>5487091</v>
      </c>
      <c r="B177" t="s">
        <v>1063</v>
      </c>
      <c r="C177" s="12" t="s">
        <v>90</v>
      </c>
      <c r="D177" s="15">
        <v>45595</v>
      </c>
      <c r="E177" s="12">
        <v>359</v>
      </c>
      <c r="F177" s="12" t="str">
        <f>VLOOKUP($E177,NJLookup2024_2025[],2,FALSE)</f>
        <v>George Washington</v>
      </c>
      <c r="G177" s="12" t="str">
        <f>VLOOKUP($E177,NJLookup2024_2025[],3,FALSE)</f>
        <v>Morristown</v>
      </c>
      <c r="H177" s="12" t="str">
        <f>VLOOKUP($E177,NJLookup2024_2025[],4,FALSE)</f>
        <v>Paterson</v>
      </c>
      <c r="I177" s="12">
        <f>VLOOKUP($E177,NJLookup2024_2025[],5,FALSE)</f>
        <v>44</v>
      </c>
      <c r="J177" s="11" t="str">
        <f>VLOOKUP($E177,NJLookup2024_2025[],6,FALSE)</f>
        <v>William Grant</v>
      </c>
      <c r="K177" s="12" t="str">
        <f>VLOOKUP($E177,NJLookup2024_2025[],7,FALSE)</f>
        <v>Paterson Diocese</v>
      </c>
      <c r="L177" s="14">
        <f>$O$3-D177</f>
        <v>2</v>
      </c>
    </row>
    <row r="178" spans="1:12" x14ac:dyDescent="0.35">
      <c r="A178" s="12">
        <v>5485627</v>
      </c>
      <c r="B178" t="s">
        <v>1047</v>
      </c>
      <c r="C178" s="12" t="s">
        <v>1015</v>
      </c>
      <c r="D178" s="15">
        <v>45589</v>
      </c>
      <c r="E178" s="12">
        <v>359</v>
      </c>
      <c r="F178" s="12" t="str">
        <f>VLOOKUP($E178,NJLookup2024_2025[],2,FALSE)</f>
        <v>George Washington</v>
      </c>
      <c r="G178" s="12" t="str">
        <f>VLOOKUP($E178,NJLookup2024_2025[],3,FALSE)</f>
        <v>Morristown</v>
      </c>
      <c r="H178" s="12" t="str">
        <f>VLOOKUP($E178,NJLookup2024_2025[],4,FALSE)</f>
        <v>Paterson</v>
      </c>
      <c r="I178" s="12">
        <f>VLOOKUP($E178,NJLookup2024_2025[],5,FALSE)</f>
        <v>44</v>
      </c>
      <c r="J178" s="11" t="str">
        <f>VLOOKUP($E178,NJLookup2024_2025[],6,FALSE)</f>
        <v>William Grant</v>
      </c>
      <c r="K178" s="12" t="str">
        <f>VLOOKUP($E178,NJLookup2024_2025[],7,FALSE)</f>
        <v>Paterson Diocese</v>
      </c>
      <c r="L178" s="14">
        <f>$O$3-D178</f>
        <v>8</v>
      </c>
    </row>
    <row r="179" spans="1:12" x14ac:dyDescent="0.35">
      <c r="A179" s="12">
        <v>5484187</v>
      </c>
      <c r="B179" t="s">
        <v>1030</v>
      </c>
      <c r="C179" s="12" t="s">
        <v>90</v>
      </c>
      <c r="D179" s="15">
        <v>45584</v>
      </c>
      <c r="E179" s="12">
        <v>359</v>
      </c>
      <c r="F179" s="12" t="str">
        <f>VLOOKUP($E179,NJLookup2024_2025[],2,FALSE)</f>
        <v>George Washington</v>
      </c>
      <c r="G179" s="12" t="str">
        <f>VLOOKUP($E179,NJLookup2024_2025[],3,FALSE)</f>
        <v>Morristown</v>
      </c>
      <c r="H179" s="12" t="str">
        <f>VLOOKUP($E179,NJLookup2024_2025[],4,FALSE)</f>
        <v>Paterson</v>
      </c>
      <c r="I179" s="12">
        <f>VLOOKUP($E179,NJLookup2024_2025[],5,FALSE)</f>
        <v>44</v>
      </c>
      <c r="J179" s="11" t="str">
        <f>VLOOKUP($E179,NJLookup2024_2025[],6,FALSE)</f>
        <v>William Grant</v>
      </c>
      <c r="K179" s="12" t="str">
        <f>VLOOKUP($E179,NJLookup2024_2025[],7,FALSE)</f>
        <v>Paterson Diocese</v>
      </c>
      <c r="L179" s="14">
        <f>$O$3-D179</f>
        <v>13</v>
      </c>
    </row>
    <row r="180" spans="1:12" x14ac:dyDescent="0.35">
      <c r="A180" s="12">
        <v>5483836</v>
      </c>
      <c r="B180" t="s">
        <v>1028</v>
      </c>
      <c r="C180" s="12" t="s">
        <v>924</v>
      </c>
      <c r="D180" s="15">
        <v>45581</v>
      </c>
      <c r="E180" s="12">
        <v>2086</v>
      </c>
      <c r="F180" s="12" t="str">
        <f>VLOOKUP($E180,NJLookup2024_2025[],2,FALSE)</f>
        <v>Parcells</v>
      </c>
      <c r="G180" s="12" t="str">
        <f>VLOOKUP($E180,NJLookup2024_2025[],3,FALSE)</f>
        <v>Chatham</v>
      </c>
      <c r="H180" s="12" t="str">
        <f>VLOOKUP($E180,NJLookup2024_2025[],4,FALSE)</f>
        <v>Paterson</v>
      </c>
      <c r="I180" s="12">
        <f>VLOOKUP($E180,NJLookup2024_2025[],5,FALSE)</f>
        <v>44</v>
      </c>
      <c r="J180" s="11" t="str">
        <f>VLOOKUP($E180,NJLookup2024_2025[],6,FALSE)</f>
        <v>William Grant</v>
      </c>
      <c r="K180" s="12" t="str">
        <f>VLOOKUP($E180,NJLookup2024_2025[],7,FALSE)</f>
        <v>Paterson Diocese</v>
      </c>
      <c r="L180" s="14">
        <f>$O$3-D180</f>
        <v>16</v>
      </c>
    </row>
    <row r="181" spans="1:12" x14ac:dyDescent="0.35">
      <c r="A181" s="12">
        <v>5474559</v>
      </c>
      <c r="B181" t="s">
        <v>943</v>
      </c>
      <c r="C181" s="12" t="s">
        <v>116</v>
      </c>
      <c r="D181" s="15">
        <v>45552</v>
      </c>
      <c r="E181" s="12">
        <v>5410</v>
      </c>
      <c r="F181" s="12" t="str">
        <f>VLOOKUP($E181,NJLookup2024_2025[],2,FALSE)</f>
        <v>Blessed Mother Seton</v>
      </c>
      <c r="G181" s="12" t="str">
        <f>VLOOKUP($E181,NJLookup2024_2025[],3,FALSE)</f>
        <v>Chester</v>
      </c>
      <c r="H181" s="12" t="str">
        <f>VLOOKUP($E181,NJLookup2024_2025[],4,FALSE)</f>
        <v>Paterson</v>
      </c>
      <c r="I181" s="12">
        <f>VLOOKUP($E181,NJLookup2024_2025[],5,FALSE)</f>
        <v>44</v>
      </c>
      <c r="J181" s="11" t="str">
        <f>VLOOKUP($E181,NJLookup2024_2025[],6,FALSE)</f>
        <v>William Grant</v>
      </c>
      <c r="K181" s="12" t="str">
        <f>VLOOKUP($E181,NJLookup2024_2025[],7,FALSE)</f>
        <v>Paterson Diocese</v>
      </c>
      <c r="L181" s="14">
        <f>$O$3-D181</f>
        <v>45</v>
      </c>
    </row>
    <row r="182" spans="1:12" x14ac:dyDescent="0.35">
      <c r="A182" s="12">
        <v>3471761</v>
      </c>
      <c r="B182" t="s">
        <v>871</v>
      </c>
      <c r="C182" s="12" t="s">
        <v>118</v>
      </c>
      <c r="D182" s="15">
        <v>45504</v>
      </c>
      <c r="E182" s="12">
        <v>2086</v>
      </c>
      <c r="F182" s="12" t="str">
        <f>VLOOKUP($E182,NJLookup2024_2025[],2,FALSE)</f>
        <v>Parcells</v>
      </c>
      <c r="G182" s="12" t="str">
        <f>VLOOKUP($E182,NJLookup2024_2025[],3,FALSE)</f>
        <v>Chatham</v>
      </c>
      <c r="H182" s="12" t="str">
        <f>VLOOKUP($E182,NJLookup2024_2025[],4,FALSE)</f>
        <v>Paterson</v>
      </c>
      <c r="I182" s="12">
        <f>VLOOKUP($E182,NJLookup2024_2025[],5,FALSE)</f>
        <v>44</v>
      </c>
      <c r="J182" s="11" t="str">
        <f>VLOOKUP($E182,NJLookup2024_2025[],6,FALSE)</f>
        <v>William Grant</v>
      </c>
      <c r="K182" s="12" t="str">
        <f>VLOOKUP($E182,NJLookup2024_2025[],7,FALSE)</f>
        <v>Paterson Diocese</v>
      </c>
      <c r="L182" s="14">
        <f>$O$3-D182</f>
        <v>93</v>
      </c>
    </row>
    <row r="183" spans="1:12" x14ac:dyDescent="0.35">
      <c r="A183" s="12">
        <v>5462092</v>
      </c>
      <c r="B183" t="s">
        <v>877</v>
      </c>
      <c r="C183" s="12" t="s">
        <v>90</v>
      </c>
      <c r="D183" s="15">
        <v>45487</v>
      </c>
      <c r="E183" s="12">
        <v>359</v>
      </c>
      <c r="F183" s="12" t="str">
        <f>VLOOKUP($E183,NJLookup2024_2025[],2,FALSE)</f>
        <v>George Washington</v>
      </c>
      <c r="G183" s="12" t="str">
        <f>VLOOKUP($E183,NJLookup2024_2025[],3,FALSE)</f>
        <v>Morristown</v>
      </c>
      <c r="H183" s="12" t="str">
        <f>VLOOKUP($E183,NJLookup2024_2025[],4,FALSE)</f>
        <v>Paterson</v>
      </c>
      <c r="I183" s="12">
        <f>VLOOKUP($E183,NJLookup2024_2025[],5,FALSE)</f>
        <v>44</v>
      </c>
      <c r="J183" s="11" t="str">
        <f>VLOOKUP($E183,NJLookup2024_2025[],6,FALSE)</f>
        <v>William Grant</v>
      </c>
      <c r="K183" s="12" t="str">
        <f>VLOOKUP($E183,NJLookup2024_2025[],7,FALSE)</f>
        <v>Paterson Diocese</v>
      </c>
      <c r="L183" s="14">
        <f>$O$3-D183</f>
        <v>110</v>
      </c>
    </row>
    <row r="184" spans="1:12" x14ac:dyDescent="0.35">
      <c r="A184" s="12">
        <v>5454463</v>
      </c>
      <c r="B184" t="s">
        <v>834</v>
      </c>
      <c r="C184" s="12" t="s">
        <v>90</v>
      </c>
      <c r="D184" s="15">
        <v>45454</v>
      </c>
      <c r="E184" s="12">
        <v>359</v>
      </c>
      <c r="F184" s="12" t="str">
        <f>VLOOKUP($E184,NJLookup2024_2025[],2,FALSE)</f>
        <v>George Washington</v>
      </c>
      <c r="G184" s="12" t="str">
        <f>VLOOKUP($E184,NJLookup2024_2025[],3,FALSE)</f>
        <v>Morristown</v>
      </c>
      <c r="H184" s="12" t="str">
        <f>VLOOKUP($E184,NJLookup2024_2025[],4,FALSE)</f>
        <v>Paterson</v>
      </c>
      <c r="I184" s="12">
        <f>VLOOKUP($E184,NJLookup2024_2025[],5,FALSE)</f>
        <v>44</v>
      </c>
      <c r="J184" s="11" t="str">
        <f>VLOOKUP($E184,NJLookup2024_2025[],6,FALSE)</f>
        <v>William Grant</v>
      </c>
      <c r="K184" s="12" t="str">
        <f>VLOOKUP($E184,NJLookup2024_2025[],7,FALSE)</f>
        <v>Paterson Diocese</v>
      </c>
      <c r="L184" s="14">
        <f>$O$3-D184</f>
        <v>143</v>
      </c>
    </row>
    <row r="185" spans="1:12" x14ac:dyDescent="0.35">
      <c r="A185" s="12">
        <v>5448903</v>
      </c>
      <c r="B185" t="s">
        <v>817</v>
      </c>
      <c r="C185" s="12" t="s">
        <v>90</v>
      </c>
      <c r="D185" s="15">
        <v>45429</v>
      </c>
      <c r="E185" s="12">
        <v>359</v>
      </c>
      <c r="F185" s="12" t="str">
        <f>VLOOKUP($E185,NJLookup2024_2025[],2,FALSE)</f>
        <v>George Washington</v>
      </c>
      <c r="G185" s="12" t="str">
        <f>VLOOKUP($E185,NJLookup2024_2025[],3,FALSE)</f>
        <v>Morristown</v>
      </c>
      <c r="H185" s="12" t="str">
        <f>VLOOKUP($E185,NJLookup2024_2025[],4,FALSE)</f>
        <v>Paterson</v>
      </c>
      <c r="I185" s="12">
        <f>VLOOKUP($E185,NJLookup2024_2025[],5,FALSE)</f>
        <v>44</v>
      </c>
      <c r="J185" s="11" t="str">
        <f>VLOOKUP($E185,NJLookup2024_2025[],6,FALSE)</f>
        <v>William Grant</v>
      </c>
      <c r="K185" s="12" t="str">
        <f>VLOOKUP($E185,NJLookup2024_2025[],7,FALSE)</f>
        <v>Paterson Diocese</v>
      </c>
      <c r="L185" s="14">
        <f>$O$3-D185</f>
        <v>168</v>
      </c>
    </row>
    <row r="186" spans="1:12" x14ac:dyDescent="0.35">
      <c r="A186" s="12">
        <v>5441244</v>
      </c>
      <c r="B186" t="s">
        <v>791</v>
      </c>
      <c r="C186" s="12" t="s">
        <v>490</v>
      </c>
      <c r="D186" s="15">
        <v>45406</v>
      </c>
      <c r="E186" s="12">
        <v>5410</v>
      </c>
      <c r="F186" s="12" t="str">
        <f>VLOOKUP($E186,NJLookup2024_2025[],2,FALSE)</f>
        <v>Blessed Mother Seton</v>
      </c>
      <c r="G186" s="12" t="str">
        <f>VLOOKUP($E186,NJLookup2024_2025[],3,FALSE)</f>
        <v>Chester</v>
      </c>
      <c r="H186" s="12" t="str">
        <f>VLOOKUP($E186,NJLookup2024_2025[],4,FALSE)</f>
        <v>Paterson</v>
      </c>
      <c r="I186" s="12">
        <f>VLOOKUP($E186,NJLookup2024_2025[],5,FALSE)</f>
        <v>44</v>
      </c>
      <c r="J186" s="11" t="str">
        <f>VLOOKUP($E186,NJLookup2024_2025[],6,FALSE)</f>
        <v>William Grant</v>
      </c>
      <c r="K186" s="12" t="str">
        <f>VLOOKUP($E186,NJLookup2024_2025[],7,FALSE)</f>
        <v>Paterson Diocese</v>
      </c>
      <c r="L186" s="14">
        <f>$O$3-D186</f>
        <v>191</v>
      </c>
    </row>
    <row r="187" spans="1:12" x14ac:dyDescent="0.35">
      <c r="A187" s="12">
        <v>5373702</v>
      </c>
      <c r="B187" t="s">
        <v>12</v>
      </c>
      <c r="C187" s="12" t="s">
        <v>76</v>
      </c>
      <c r="D187" s="15">
        <v>45363</v>
      </c>
      <c r="E187" s="12">
        <v>2086</v>
      </c>
      <c r="F187" s="12" t="str">
        <f>VLOOKUP($E187,NJLookup2024_2025[],2,FALSE)</f>
        <v>Parcells</v>
      </c>
      <c r="G187" s="12" t="str">
        <f>VLOOKUP($E187,NJLookup2024_2025[],3,FALSE)</f>
        <v>Chatham</v>
      </c>
      <c r="H187" s="12" t="str">
        <f>VLOOKUP($E187,NJLookup2024_2025[],4,FALSE)</f>
        <v>Paterson</v>
      </c>
      <c r="I187" s="12">
        <f>VLOOKUP($E187,NJLookup2024_2025[],5,FALSE)</f>
        <v>44</v>
      </c>
      <c r="J187" s="11" t="str">
        <f>VLOOKUP($E187,NJLookup2024_2025[],6,FALSE)</f>
        <v>William Grant</v>
      </c>
      <c r="K187" s="12" t="str">
        <f>VLOOKUP($E187,NJLookup2024_2025[],7,FALSE)</f>
        <v>Paterson Diocese</v>
      </c>
      <c r="L187" s="14">
        <f>$O$3-D187</f>
        <v>234</v>
      </c>
    </row>
    <row r="188" spans="1:12" x14ac:dyDescent="0.35">
      <c r="A188" s="12">
        <v>5410415</v>
      </c>
      <c r="B188" t="s">
        <v>744</v>
      </c>
      <c r="C188" s="12" t="s">
        <v>118</v>
      </c>
      <c r="D188" s="15">
        <v>45288</v>
      </c>
      <c r="E188" s="12">
        <v>2086</v>
      </c>
      <c r="F188" s="12" t="str">
        <f>VLOOKUP($E188,NJLookup2024_2025[],2,FALSE)</f>
        <v>Parcells</v>
      </c>
      <c r="G188" s="12" t="str">
        <f>VLOOKUP($E188,NJLookup2024_2025[],3,FALSE)</f>
        <v>Chatham</v>
      </c>
      <c r="H188" s="12" t="str">
        <f>VLOOKUP($E188,NJLookup2024_2025[],4,FALSE)</f>
        <v>Paterson</v>
      </c>
      <c r="I188" s="12">
        <f>VLOOKUP($E188,NJLookup2024_2025[],5,FALSE)</f>
        <v>44</v>
      </c>
      <c r="J188" s="11" t="str">
        <f>VLOOKUP($E188,NJLookup2024_2025[],6,FALSE)</f>
        <v>William Grant</v>
      </c>
      <c r="K188" s="12" t="str">
        <f>VLOOKUP($E188,NJLookup2024_2025[],7,FALSE)</f>
        <v>Paterson Diocese</v>
      </c>
      <c r="L188" s="14">
        <f>$O$3-D188</f>
        <v>309</v>
      </c>
    </row>
    <row r="189" spans="1:12" x14ac:dyDescent="0.35">
      <c r="A189" s="12">
        <v>5475869</v>
      </c>
      <c r="B189" t="s">
        <v>955</v>
      </c>
      <c r="C189" s="12" t="s">
        <v>969</v>
      </c>
      <c r="D189" s="15">
        <v>45559</v>
      </c>
      <c r="E189" s="12">
        <v>5563</v>
      </c>
      <c r="F189" s="12" t="str">
        <f>VLOOKUP($E189,NJLookup2024_2025[],2,FALSE)</f>
        <v>General Judson Kilpatrick</v>
      </c>
      <c r="G189" s="12" t="str">
        <f>VLOOKUP($E189,NJLookup2024_2025[],3,FALSE)</f>
        <v>Sussex</v>
      </c>
      <c r="H189" s="12" t="str">
        <f>VLOOKUP($E189,NJLookup2024_2025[],4,FALSE)</f>
        <v>Paterson</v>
      </c>
      <c r="I189" s="12">
        <f>VLOOKUP($E189,NJLookup2024_2025[],5,FALSE)</f>
        <v>45</v>
      </c>
      <c r="J189" s="11" t="str">
        <f>VLOOKUP($E189,NJLookup2024_2025[],6,FALSE)</f>
        <v>Adam Shouppe</v>
      </c>
      <c r="K189" s="12" t="str">
        <f>VLOOKUP($E189,NJLookup2024_2025[],7,FALSE)</f>
        <v>Paterson Diocese</v>
      </c>
      <c r="L189" s="14">
        <f>$O$3-D189</f>
        <v>38</v>
      </c>
    </row>
    <row r="190" spans="1:12" x14ac:dyDescent="0.35">
      <c r="A190" s="12">
        <v>5485245</v>
      </c>
      <c r="B190" t="s">
        <v>1042</v>
      </c>
      <c r="C190" s="12" t="s">
        <v>238</v>
      </c>
      <c r="D190" s="15">
        <v>45587</v>
      </c>
      <c r="E190" s="12">
        <v>11671</v>
      </c>
      <c r="F190" s="12" t="str">
        <f>VLOOKUP($E190,NJLookup2024_2025[],2,FALSE)</f>
        <v>St. Philip the Apostle</v>
      </c>
      <c r="G190" s="12" t="str">
        <f>VLOOKUP($E190,NJLookup2024_2025[],3,FALSE)</f>
        <v>Clifton</v>
      </c>
      <c r="H190" s="12" t="str">
        <f>VLOOKUP($E190,NJLookup2024_2025[],4,FALSE)</f>
        <v>Paterson</v>
      </c>
      <c r="I190" s="12">
        <f>VLOOKUP($E190,NJLookup2024_2025[],5,FALSE)</f>
        <v>47</v>
      </c>
      <c r="J190" s="11" t="str">
        <f>VLOOKUP($E190,NJLookup2024_2025[],6,FALSE)</f>
        <v>Kenneth Molnar</v>
      </c>
      <c r="K190" s="12" t="str">
        <f>VLOOKUP($E190,NJLookup2024_2025[],7,FALSE)</f>
        <v>Paterson Diocese</v>
      </c>
      <c r="L190" s="14">
        <f>$O$3-D190</f>
        <v>10</v>
      </c>
    </row>
    <row r="191" spans="1:12" x14ac:dyDescent="0.35">
      <c r="A191" s="12">
        <v>5482328</v>
      </c>
      <c r="B191" t="s">
        <v>1005</v>
      </c>
      <c r="C191" s="12" t="s">
        <v>435</v>
      </c>
      <c r="D191" s="15">
        <v>45579</v>
      </c>
      <c r="E191" s="12">
        <v>5920</v>
      </c>
      <c r="F191" s="12" t="str">
        <f>VLOOKUP($E191,NJLookup2024_2025[],2,FALSE)</f>
        <v>Msgr. Joseph R. Brestel</v>
      </c>
      <c r="G191" s="12" t="str">
        <f>VLOOKUP($E191,NJLookup2024_2025[],3,FALSE)</f>
        <v>Hawthorne</v>
      </c>
      <c r="H191" s="12" t="str">
        <f>VLOOKUP($E191,NJLookup2024_2025[],4,FALSE)</f>
        <v>Paterson</v>
      </c>
      <c r="I191" s="12">
        <f>VLOOKUP($E191,NJLookup2024_2025[],5,FALSE)</f>
        <v>47</v>
      </c>
      <c r="J191" s="11" t="str">
        <f>VLOOKUP($E191,NJLookup2024_2025[],6,FALSE)</f>
        <v>Kenneth Molnar</v>
      </c>
      <c r="K191" s="12" t="str">
        <f>VLOOKUP($E191,NJLookup2024_2025[],7,FALSE)</f>
        <v>Paterson Diocese</v>
      </c>
      <c r="L191" s="14">
        <f>$O$3-D191</f>
        <v>18</v>
      </c>
    </row>
    <row r="192" spans="1:12" x14ac:dyDescent="0.35">
      <c r="A192" s="12">
        <v>5480541</v>
      </c>
      <c r="B192" t="s">
        <v>1019</v>
      </c>
      <c r="C192" s="12" t="s">
        <v>480</v>
      </c>
      <c r="D192" s="15">
        <v>45572</v>
      </c>
      <c r="E192" s="12">
        <v>10206</v>
      </c>
      <c r="F192" s="12" t="str">
        <f>VLOOKUP($E192,NJLookup2024_2025[],2,FALSE)</f>
        <v>Immaculate Heart of Mary</v>
      </c>
      <c r="G192" s="12" t="str">
        <f>VLOOKUP($E192,NJLookup2024_2025[],3,FALSE)</f>
        <v>Wayne</v>
      </c>
      <c r="H192" s="12" t="str">
        <f>VLOOKUP($E192,NJLookup2024_2025[],4,FALSE)</f>
        <v>Paterson</v>
      </c>
      <c r="I192" s="12">
        <f>VLOOKUP($E192,NJLookup2024_2025[],5,FALSE)</f>
        <v>47</v>
      </c>
      <c r="J192" s="11" t="str">
        <f>VLOOKUP($E192,NJLookup2024_2025[],6,FALSE)</f>
        <v>Kenneth Molnar</v>
      </c>
      <c r="K192" s="12" t="str">
        <f>VLOOKUP($E192,NJLookup2024_2025[],7,FALSE)</f>
        <v>Paterson Diocese</v>
      </c>
      <c r="L192" s="14">
        <f>$O$3-D192</f>
        <v>25</v>
      </c>
    </row>
    <row r="193" spans="1:12" x14ac:dyDescent="0.35">
      <c r="A193" s="12">
        <v>5475008</v>
      </c>
      <c r="B193" t="s">
        <v>947</v>
      </c>
      <c r="C193" s="12" t="s">
        <v>435</v>
      </c>
      <c r="D193" s="15">
        <v>45554</v>
      </c>
      <c r="E193" s="12">
        <v>5920</v>
      </c>
      <c r="F193" s="12" t="str">
        <f>VLOOKUP($E193,NJLookup2024_2025[],2,FALSE)</f>
        <v>Msgr. Joseph R. Brestel</v>
      </c>
      <c r="G193" s="12" t="str">
        <f>VLOOKUP($E193,NJLookup2024_2025[],3,FALSE)</f>
        <v>Hawthorne</v>
      </c>
      <c r="H193" s="12" t="str">
        <f>VLOOKUP($E193,NJLookup2024_2025[],4,FALSE)</f>
        <v>Paterson</v>
      </c>
      <c r="I193" s="12">
        <f>VLOOKUP($E193,NJLookup2024_2025[],5,FALSE)</f>
        <v>47</v>
      </c>
      <c r="J193" s="11" t="str">
        <f>VLOOKUP($E193,NJLookup2024_2025[],6,FALSE)</f>
        <v>Kenneth Molnar</v>
      </c>
      <c r="K193" s="12" t="str">
        <f>VLOOKUP($E193,NJLookup2024_2025[],7,FALSE)</f>
        <v>Paterson Diocese</v>
      </c>
      <c r="L193" s="14">
        <f>$O$3-D193</f>
        <v>43</v>
      </c>
    </row>
    <row r="194" spans="1:12" x14ac:dyDescent="0.35">
      <c r="A194" s="12">
        <v>5484520</v>
      </c>
      <c r="B194" t="s">
        <v>1038</v>
      </c>
      <c r="C194" s="12" t="s">
        <v>65</v>
      </c>
      <c r="D194" s="15">
        <v>45587</v>
      </c>
      <c r="E194" s="12">
        <v>1910</v>
      </c>
      <c r="F194" s="12" t="str">
        <f>VLOOKUP($E194,NJLookup2024_2025[],2,FALSE)</f>
        <v>Liberty</v>
      </c>
      <c r="G194" s="12" t="str">
        <f>VLOOKUP($E194,NJLookup2024_2025[],3,FALSE)</f>
        <v>Bridgeton</v>
      </c>
      <c r="H194" s="12" t="str">
        <f>VLOOKUP($E194,NJLookup2024_2025[],4,FALSE)</f>
        <v>Camden</v>
      </c>
      <c r="I194" s="12">
        <f>VLOOKUP($E194,NJLookup2024_2025[],5,FALSE)</f>
        <v>48</v>
      </c>
      <c r="J194" s="11" t="str">
        <f>VLOOKUP($E194,NJLookup2024_2025[],6,FALSE)</f>
        <v>John Crovo</v>
      </c>
      <c r="K194" s="12" t="str">
        <f>VLOOKUP($E194,NJLookup2024_2025[],7,FALSE)</f>
        <v>Araneo Chapter</v>
      </c>
      <c r="L194" s="14">
        <f>$O$3-D194</f>
        <v>10</v>
      </c>
    </row>
    <row r="195" spans="1:12" x14ac:dyDescent="0.35">
      <c r="A195" s="12">
        <v>5431449</v>
      </c>
      <c r="B195" t="s">
        <v>770</v>
      </c>
      <c r="C195" s="12" t="s">
        <v>82</v>
      </c>
      <c r="D195" s="15">
        <v>45551</v>
      </c>
      <c r="E195" s="12">
        <v>2531</v>
      </c>
      <c r="F195" s="12" t="str">
        <f>VLOOKUP($E195,NJLookup2024_2025[],2,FALSE)</f>
        <v>Vineland</v>
      </c>
      <c r="G195" s="12" t="str">
        <f>VLOOKUP($E195,NJLookup2024_2025[],3,FALSE)</f>
        <v>Vineland</v>
      </c>
      <c r="H195" s="12" t="str">
        <f>VLOOKUP($E195,NJLookup2024_2025[],4,FALSE)</f>
        <v>Camden</v>
      </c>
      <c r="I195" s="12">
        <f>VLOOKUP($E195,NJLookup2024_2025[],5,FALSE)</f>
        <v>48</v>
      </c>
      <c r="J195" s="11" t="str">
        <f>VLOOKUP($E195,NJLookup2024_2025[],6,FALSE)</f>
        <v>John Crovo</v>
      </c>
      <c r="K195" s="12" t="str">
        <f>VLOOKUP($E195,NJLookup2024_2025[],7,FALSE)</f>
        <v>Araneo Chapter</v>
      </c>
      <c r="L195" s="14">
        <f>$O$3-D195</f>
        <v>46</v>
      </c>
    </row>
    <row r="196" spans="1:12" x14ac:dyDescent="0.35">
      <c r="A196" s="12">
        <v>5441277</v>
      </c>
      <c r="B196" t="s">
        <v>792</v>
      </c>
      <c r="C196" s="12" t="s">
        <v>280</v>
      </c>
      <c r="D196" s="15">
        <v>45551</v>
      </c>
      <c r="E196" s="12">
        <v>2531</v>
      </c>
      <c r="F196" s="12" t="str">
        <f>VLOOKUP($E196,NJLookup2024_2025[],2,FALSE)</f>
        <v>Vineland</v>
      </c>
      <c r="G196" s="12" t="str">
        <f>VLOOKUP($E196,NJLookup2024_2025[],3,FALSE)</f>
        <v>Vineland</v>
      </c>
      <c r="H196" s="12" t="str">
        <f>VLOOKUP($E196,NJLookup2024_2025[],4,FALSE)</f>
        <v>Camden</v>
      </c>
      <c r="I196" s="12">
        <f>VLOOKUP($E196,NJLookup2024_2025[],5,FALSE)</f>
        <v>48</v>
      </c>
      <c r="J196" s="11" t="str">
        <f>VLOOKUP($E196,NJLookup2024_2025[],6,FALSE)</f>
        <v>John Crovo</v>
      </c>
      <c r="K196" s="12" t="str">
        <f>VLOOKUP($E196,NJLookup2024_2025[],7,FALSE)</f>
        <v>Araneo Chapter</v>
      </c>
      <c r="L196" s="14">
        <f>$O$3-D196</f>
        <v>46</v>
      </c>
    </row>
    <row r="197" spans="1:12" x14ac:dyDescent="0.35">
      <c r="A197" s="12">
        <v>5445432</v>
      </c>
      <c r="B197" t="s">
        <v>814</v>
      </c>
      <c r="C197" s="12" t="s">
        <v>280</v>
      </c>
      <c r="D197" s="15">
        <v>45422</v>
      </c>
      <c r="E197" s="12">
        <v>2531</v>
      </c>
      <c r="F197" s="12" t="str">
        <f>VLOOKUP($E197,NJLookup2024_2025[],2,FALSE)</f>
        <v>Vineland</v>
      </c>
      <c r="G197" s="12" t="str">
        <f>VLOOKUP($E197,NJLookup2024_2025[],3,FALSE)</f>
        <v>Vineland</v>
      </c>
      <c r="H197" s="12" t="str">
        <f>VLOOKUP($E197,NJLookup2024_2025[],4,FALSE)</f>
        <v>Camden</v>
      </c>
      <c r="I197" s="12">
        <f>VLOOKUP($E197,NJLookup2024_2025[],5,FALSE)</f>
        <v>48</v>
      </c>
      <c r="J197" s="11" t="str">
        <f>VLOOKUP($E197,NJLookup2024_2025[],6,FALSE)</f>
        <v>John Crovo</v>
      </c>
      <c r="K197" s="12" t="str">
        <f>VLOOKUP($E197,NJLookup2024_2025[],7,FALSE)</f>
        <v>Araneo Chapter</v>
      </c>
      <c r="L197" s="14">
        <f>$O$3-D197</f>
        <v>175</v>
      </c>
    </row>
    <row r="198" spans="1:12" x14ac:dyDescent="0.35">
      <c r="A198" s="12">
        <v>5423318</v>
      </c>
      <c r="B198" t="s">
        <v>755</v>
      </c>
      <c r="C198" s="12" t="s">
        <v>65</v>
      </c>
      <c r="D198" s="15">
        <v>45342</v>
      </c>
      <c r="E198" s="12">
        <v>1778</v>
      </c>
      <c r="F198" s="12" t="str">
        <f>VLOOKUP($E198,NJLookup2024_2025[],2,FALSE)</f>
        <v>Millville</v>
      </c>
      <c r="G198" s="12" t="str">
        <f>VLOOKUP($E198,NJLookup2024_2025[],3,FALSE)</f>
        <v>Millville</v>
      </c>
      <c r="H198" s="12" t="str">
        <f>VLOOKUP($E198,NJLookup2024_2025[],4,FALSE)</f>
        <v>Camden</v>
      </c>
      <c r="I198" s="12">
        <f>VLOOKUP($E198,NJLookup2024_2025[],5,FALSE)</f>
        <v>48</v>
      </c>
      <c r="J198" s="11" t="str">
        <f>VLOOKUP($E198,NJLookup2024_2025[],6,FALSE)</f>
        <v>John Crovo</v>
      </c>
      <c r="K198" s="12" t="str">
        <f>VLOOKUP($E198,NJLookup2024_2025[],7,FALSE)</f>
        <v>Araneo Chapter</v>
      </c>
      <c r="L198" s="14">
        <f>$O$3-D198</f>
        <v>255</v>
      </c>
    </row>
    <row r="199" spans="1:12" x14ac:dyDescent="0.35">
      <c r="A199" s="12">
        <v>5479202</v>
      </c>
      <c r="B199" t="s">
        <v>962</v>
      </c>
      <c r="C199" s="12" t="s">
        <v>982</v>
      </c>
      <c r="D199" s="15">
        <v>45565</v>
      </c>
      <c r="E199" s="12">
        <v>6277</v>
      </c>
      <c r="F199" s="12" t="str">
        <f>VLOOKUP($E199,NJLookup2024_2025[],2,FALSE)</f>
        <v>All Saints</v>
      </c>
      <c r="G199" s="12" t="str">
        <f>VLOOKUP($E199,NJLookup2024_2025[],3,FALSE)</f>
        <v>Northfield</v>
      </c>
      <c r="H199" s="12" t="str">
        <f>VLOOKUP($E199,NJLookup2024_2025[],4,FALSE)</f>
        <v>Camden</v>
      </c>
      <c r="I199" s="12">
        <f>VLOOKUP($E199,NJLookup2024_2025[],5,FALSE)</f>
        <v>50</v>
      </c>
      <c r="J199" s="11" t="str">
        <f>VLOOKUP($E199,NJLookup2024_2025[],6,FALSE)</f>
        <v>Philip Keller</v>
      </c>
      <c r="K199" s="12" t="str">
        <f>VLOOKUP($E199,NJLookup2024_2025[],7,FALSE)</f>
        <v>Araneo Chapter</v>
      </c>
      <c r="L199" s="14">
        <f>$O$3-D199</f>
        <v>32</v>
      </c>
    </row>
    <row r="200" spans="1:12" x14ac:dyDescent="0.35">
      <c r="A200" s="12">
        <v>5472271</v>
      </c>
      <c r="B200" t="s">
        <v>936</v>
      </c>
      <c r="C200" s="12" t="s">
        <v>331</v>
      </c>
      <c r="D200" s="15">
        <v>45551</v>
      </c>
      <c r="E200" s="12">
        <v>6277</v>
      </c>
      <c r="F200" s="12" t="str">
        <f>VLOOKUP($E200,NJLookup2024_2025[],2,FALSE)</f>
        <v>All Saints</v>
      </c>
      <c r="G200" s="12" t="str">
        <f>VLOOKUP($E200,NJLookup2024_2025[],3,FALSE)</f>
        <v>Northfield</v>
      </c>
      <c r="H200" s="12" t="str">
        <f>VLOOKUP($E200,NJLookup2024_2025[],4,FALSE)</f>
        <v>Camden</v>
      </c>
      <c r="I200" s="12">
        <f>VLOOKUP($E200,NJLookup2024_2025[],5,FALSE)</f>
        <v>50</v>
      </c>
      <c r="J200" s="11" t="str">
        <f>VLOOKUP($E200,NJLookup2024_2025[],6,FALSE)</f>
        <v>Philip Keller</v>
      </c>
      <c r="K200" s="12" t="str">
        <f>VLOOKUP($E200,NJLookup2024_2025[],7,FALSE)</f>
        <v>Araneo Chapter</v>
      </c>
      <c r="L200" s="14">
        <f>$O$3-D200</f>
        <v>46</v>
      </c>
    </row>
    <row r="201" spans="1:12" x14ac:dyDescent="0.35">
      <c r="A201" s="12">
        <v>5468281</v>
      </c>
      <c r="B201" t="s">
        <v>892</v>
      </c>
      <c r="C201" s="12" t="s">
        <v>138</v>
      </c>
      <c r="D201" s="15">
        <v>45524</v>
      </c>
      <c r="E201" s="12">
        <v>10220</v>
      </c>
      <c r="F201" s="12" t="str">
        <f>VLOOKUP($E201,NJLookup2024_2025[],2,FALSE)</f>
        <v>St. Joseph's</v>
      </c>
      <c r="G201" s="12" t="str">
        <f>VLOOKUP($E201,NJLookup2024_2025[],3,FALSE)</f>
        <v>Somers Point</v>
      </c>
      <c r="H201" s="12" t="str">
        <f>VLOOKUP($E201,NJLookup2024_2025[],4,FALSE)</f>
        <v>Camden</v>
      </c>
      <c r="I201" s="12">
        <f>VLOOKUP($E201,NJLookup2024_2025[],5,FALSE)</f>
        <v>50</v>
      </c>
      <c r="J201" s="11" t="str">
        <f>VLOOKUP($E201,NJLookup2024_2025[],6,FALSE)</f>
        <v>Philip Keller</v>
      </c>
      <c r="K201" s="12" t="str">
        <f>VLOOKUP($E201,NJLookup2024_2025[],7,FALSE)</f>
        <v>Araneo Chapter</v>
      </c>
      <c r="L201" s="14">
        <f>$O$3-D201</f>
        <v>73</v>
      </c>
    </row>
    <row r="202" spans="1:12" x14ac:dyDescent="0.35">
      <c r="A202" s="12">
        <v>5423234</v>
      </c>
      <c r="B202" t="s">
        <v>756</v>
      </c>
      <c r="C202" s="12" t="s">
        <v>41</v>
      </c>
      <c r="D202" s="15">
        <v>45341</v>
      </c>
      <c r="E202" s="12">
        <v>3451</v>
      </c>
      <c r="F202" s="12" t="str">
        <f>VLOOKUP($E202,NJLookup2024_2025[],2,FALSE)</f>
        <v>St. Vincent De Paul</v>
      </c>
      <c r="G202" s="12" t="str">
        <f>VLOOKUP($E202,NJLookup2024_2025[],3,FALSE)</f>
        <v>Mays Landing</v>
      </c>
      <c r="H202" s="12" t="str">
        <f>VLOOKUP($E202,NJLookup2024_2025[],4,FALSE)</f>
        <v>Camden</v>
      </c>
      <c r="I202" s="12">
        <f>VLOOKUP($E202,NJLookup2024_2025[],5,FALSE)</f>
        <v>50</v>
      </c>
      <c r="J202" s="11" t="str">
        <f>VLOOKUP($E202,NJLookup2024_2025[],6,FALSE)</f>
        <v>Philip Keller</v>
      </c>
      <c r="K202" s="12" t="str">
        <f>VLOOKUP($E202,NJLookup2024_2025[],7,FALSE)</f>
        <v>Araneo Chapter</v>
      </c>
      <c r="L202" s="14">
        <f>$O$3-D202</f>
        <v>256</v>
      </c>
    </row>
    <row r="203" spans="1:12" x14ac:dyDescent="0.35">
      <c r="A203" s="12">
        <v>5416252</v>
      </c>
      <c r="B203" t="s">
        <v>752</v>
      </c>
      <c r="C203" s="12" t="s">
        <v>138</v>
      </c>
      <c r="D203" s="15">
        <v>45316</v>
      </c>
      <c r="E203" s="12">
        <v>12868</v>
      </c>
      <c r="F203" s="12" t="str">
        <f>VLOOKUP($E203,NJLookup2024_2025[],2,FALSE)</f>
        <v>St. Katharine Drexel</v>
      </c>
      <c r="G203" s="12" t="str">
        <f>VLOOKUP($E203,NJLookup2024_2025[],3,FALSE)</f>
        <v>Egg Harbor Twp</v>
      </c>
      <c r="H203" s="12" t="str">
        <f>VLOOKUP($E203,NJLookup2024_2025[],4,FALSE)</f>
        <v>Camden</v>
      </c>
      <c r="I203" s="12">
        <f>VLOOKUP($E203,NJLookup2024_2025[],5,FALSE)</f>
        <v>50</v>
      </c>
      <c r="J203" s="11" t="str">
        <f>VLOOKUP($E203,NJLookup2024_2025[],6,FALSE)</f>
        <v>Philip Keller</v>
      </c>
      <c r="K203" s="12" t="str">
        <f>VLOOKUP($E203,NJLookup2024_2025[],7,FALSE)</f>
        <v>Araneo Chapter</v>
      </c>
      <c r="L203" s="14">
        <f>$O$3-D203</f>
        <v>281</v>
      </c>
    </row>
    <row r="204" spans="1:12" x14ac:dyDescent="0.35">
      <c r="A204" s="12">
        <v>5487158</v>
      </c>
      <c r="B204" t="s">
        <v>1067</v>
      </c>
      <c r="C204" s="12" t="s">
        <v>482</v>
      </c>
      <c r="D204" s="15">
        <v>45595</v>
      </c>
      <c r="E204" s="12">
        <v>6364</v>
      </c>
      <c r="F204" s="12" t="str">
        <f>VLOOKUP($E204,NJLookup2024_2025[],2,FALSE)</f>
        <v>Incarnation</v>
      </c>
      <c r="G204" s="12" t="str">
        <f>VLOOKUP($E204,NJLookup2024_2025[],3,FALSE)</f>
        <v>Mantua</v>
      </c>
      <c r="H204" s="12" t="str">
        <f>VLOOKUP($E204,NJLookup2024_2025[],4,FALSE)</f>
        <v>Camden</v>
      </c>
      <c r="I204" s="12">
        <f>VLOOKUP($E204,NJLookup2024_2025[],5,FALSE)</f>
        <v>52</v>
      </c>
      <c r="J204" s="11" t="str">
        <f>VLOOKUP($E204,NJLookup2024_2025[],6,FALSE)</f>
        <v>B. Scott Greenwald</v>
      </c>
      <c r="K204" s="12" t="str">
        <f>VLOOKUP($E204,NJLookup2024_2025[],7,FALSE)</f>
        <v>Saint John Paul II Chapter</v>
      </c>
      <c r="L204" s="14">
        <f>$O$3-D204</f>
        <v>2</v>
      </c>
    </row>
    <row r="205" spans="1:12" x14ac:dyDescent="0.35">
      <c r="A205" s="12">
        <v>5487232</v>
      </c>
      <c r="B205" t="s">
        <v>1112</v>
      </c>
      <c r="C205" s="12" t="s">
        <v>553</v>
      </c>
      <c r="D205" s="15">
        <v>45595</v>
      </c>
      <c r="E205" s="12">
        <v>4154</v>
      </c>
      <c r="F205" s="12" t="str">
        <f>VLOOKUP($E205,NJLookup2024_2025[],2,FALSE)</f>
        <v>Queen of Heaven</v>
      </c>
      <c r="G205" s="12" t="str">
        <f>VLOOKUP($E205,NJLookup2024_2025[],3,FALSE)</f>
        <v>Paulsboro</v>
      </c>
      <c r="H205" s="12" t="str">
        <f>VLOOKUP($E205,NJLookup2024_2025[],4,FALSE)</f>
        <v>Camden</v>
      </c>
      <c r="I205" s="12">
        <f>VLOOKUP($E205,NJLookup2024_2025[],5,FALSE)</f>
        <v>52</v>
      </c>
      <c r="J205" s="11" t="str">
        <f>VLOOKUP($E205,NJLookup2024_2025[],6,FALSE)</f>
        <v>B. Scott Greenwald</v>
      </c>
      <c r="K205" s="12" t="str">
        <f>VLOOKUP($E205,NJLookup2024_2025[],7,FALSE)</f>
        <v>Saint John Paul II Chapter</v>
      </c>
      <c r="L205" s="14">
        <f>$O$3-D205</f>
        <v>2</v>
      </c>
    </row>
    <row r="206" spans="1:12" x14ac:dyDescent="0.35">
      <c r="A206" s="12">
        <v>5479267</v>
      </c>
      <c r="B206" t="s">
        <v>963</v>
      </c>
      <c r="C206" s="12" t="s">
        <v>968</v>
      </c>
      <c r="D206" s="15">
        <v>45565</v>
      </c>
      <c r="E206" s="12">
        <v>4154</v>
      </c>
      <c r="F206" s="12" t="str">
        <f>VLOOKUP($E206,NJLookup2024_2025[],2,FALSE)</f>
        <v>Queen of Heaven</v>
      </c>
      <c r="G206" s="12" t="str">
        <f>VLOOKUP($E206,NJLookup2024_2025[],3,FALSE)</f>
        <v>Paulsboro</v>
      </c>
      <c r="H206" s="12" t="str">
        <f>VLOOKUP($E206,NJLookup2024_2025[],4,FALSE)</f>
        <v>Camden</v>
      </c>
      <c r="I206" s="12">
        <f>VLOOKUP($E206,NJLookup2024_2025[],5,FALSE)</f>
        <v>52</v>
      </c>
      <c r="J206" s="11" t="str">
        <f>VLOOKUP($E206,NJLookup2024_2025[],6,FALSE)</f>
        <v>B. Scott Greenwald</v>
      </c>
      <c r="K206" s="12" t="str">
        <f>VLOOKUP($E206,NJLookup2024_2025[],7,FALSE)</f>
        <v>Saint John Paul II Chapter</v>
      </c>
      <c r="L206" s="14">
        <f>$O$3-D206</f>
        <v>32</v>
      </c>
    </row>
    <row r="207" spans="1:12" x14ac:dyDescent="0.35">
      <c r="A207" s="12">
        <v>5474240</v>
      </c>
      <c r="B207" t="s">
        <v>967</v>
      </c>
      <c r="C207" s="12" t="s">
        <v>968</v>
      </c>
      <c r="D207" s="15">
        <v>45551</v>
      </c>
      <c r="E207" s="12">
        <v>4154</v>
      </c>
      <c r="F207" s="12" t="str">
        <f>VLOOKUP($E207,NJLookup2024_2025[],2,FALSE)</f>
        <v>Queen of Heaven</v>
      </c>
      <c r="G207" s="12" t="str">
        <f>VLOOKUP($E207,NJLookup2024_2025[],3,FALSE)</f>
        <v>Paulsboro</v>
      </c>
      <c r="H207" s="12" t="str">
        <f>VLOOKUP($E207,NJLookup2024_2025[],4,FALSE)</f>
        <v>Camden</v>
      </c>
      <c r="I207" s="12">
        <f>VLOOKUP($E207,NJLookup2024_2025[],5,FALSE)</f>
        <v>52</v>
      </c>
      <c r="J207" s="11" t="str">
        <f>VLOOKUP($E207,NJLookup2024_2025[],6,FALSE)</f>
        <v>B. Scott Greenwald</v>
      </c>
      <c r="K207" s="12" t="str">
        <f>VLOOKUP($E207,NJLookup2024_2025[],7,FALSE)</f>
        <v>Saint John Paul II Chapter</v>
      </c>
      <c r="L207" s="14">
        <f>$O$3-D207</f>
        <v>46</v>
      </c>
    </row>
    <row r="208" spans="1:12" x14ac:dyDescent="0.35">
      <c r="A208" s="12">
        <v>5486670</v>
      </c>
      <c r="B208" t="s">
        <v>1058</v>
      </c>
      <c r="C208" s="12" t="s">
        <v>102</v>
      </c>
      <c r="D208" s="15">
        <v>45595</v>
      </c>
      <c r="E208" s="12">
        <v>6342</v>
      </c>
      <c r="F208" s="12" t="str">
        <f>VLOOKUP($E208,NJLookup2024_2025[],2,FALSE)</f>
        <v>Villa Marie</v>
      </c>
      <c r="G208" s="12" t="str">
        <f>VLOOKUP($E208,NJLookup2024_2025[],3,FALSE)</f>
        <v>Pomona</v>
      </c>
      <c r="H208" s="12" t="str">
        <f>VLOOKUP($E208,NJLookup2024_2025[],4,FALSE)</f>
        <v>Camden</v>
      </c>
      <c r="I208" s="12">
        <f>VLOOKUP($E208,NJLookup2024_2025[],5,FALSE)</f>
        <v>54</v>
      </c>
      <c r="J208" s="11" t="str">
        <f>VLOOKUP($E208,NJLookup2024_2025[],6,FALSE)</f>
        <v>C. Mark Middleton</v>
      </c>
      <c r="K208" s="12" t="str">
        <f>VLOOKUP($E208,NJLookup2024_2025[],7,FALSE)</f>
        <v>Araneo Chapter</v>
      </c>
      <c r="L208" s="14">
        <f>$O$3-D208</f>
        <v>2</v>
      </c>
    </row>
    <row r="209" spans="1:12" x14ac:dyDescent="0.35">
      <c r="A209" s="12">
        <v>5480885</v>
      </c>
      <c r="B209" t="s">
        <v>1069</v>
      </c>
      <c r="C209" s="12" t="s">
        <v>102</v>
      </c>
      <c r="D209" s="15">
        <v>45572</v>
      </c>
      <c r="E209" s="12">
        <v>6342</v>
      </c>
      <c r="F209" s="12" t="str">
        <f>VLOOKUP($E209,NJLookup2024_2025[],2,FALSE)</f>
        <v>Villa Marie</v>
      </c>
      <c r="G209" s="12" t="str">
        <f>VLOOKUP($E209,NJLookup2024_2025[],3,FALSE)</f>
        <v>Pomona</v>
      </c>
      <c r="H209" s="12" t="str">
        <f>VLOOKUP($E209,NJLookup2024_2025[],4,FALSE)</f>
        <v>Camden</v>
      </c>
      <c r="I209" s="12">
        <f>VLOOKUP($E209,NJLookup2024_2025[],5,FALSE)</f>
        <v>54</v>
      </c>
      <c r="J209" s="11" t="str">
        <f>VLOOKUP($E209,NJLookup2024_2025[],6,FALSE)</f>
        <v>C. Mark Middleton</v>
      </c>
      <c r="K209" s="12" t="str">
        <f>VLOOKUP($E209,NJLookup2024_2025[],7,FALSE)</f>
        <v>Araneo Chapter</v>
      </c>
      <c r="L209" s="14">
        <f>$O$3-D209</f>
        <v>25</v>
      </c>
    </row>
    <row r="210" spans="1:12" x14ac:dyDescent="0.35">
      <c r="A210" s="12">
        <v>5458924</v>
      </c>
      <c r="B210" t="s">
        <v>845</v>
      </c>
      <c r="C210" s="12" t="s">
        <v>846</v>
      </c>
      <c r="D210" s="15">
        <v>45562</v>
      </c>
      <c r="E210" s="12">
        <v>6735</v>
      </c>
      <c r="F210" s="12" t="str">
        <f>VLOOKUP($E210,NJLookup2024_2025[],2,FALSE)</f>
        <v>St. Peters</v>
      </c>
      <c r="G210" s="12" t="str">
        <f>VLOOKUP($E210,NJLookup2024_2025[],3,FALSE)</f>
        <v>Merchantville</v>
      </c>
      <c r="H210" s="12" t="str">
        <f>VLOOKUP($E210,NJLookup2024_2025[],4,FALSE)</f>
        <v>Camden</v>
      </c>
      <c r="I210" s="12">
        <f>VLOOKUP($E210,NJLookup2024_2025[],5,FALSE)</f>
        <v>55</v>
      </c>
      <c r="J210" s="11" t="str">
        <f>VLOOKUP($E210,NJLookup2024_2025[],6,FALSE)</f>
        <v>John J. McNutt</v>
      </c>
      <c r="K210" s="12" t="str">
        <f>VLOOKUP($E210,NJLookup2024_2025[],7,FALSE)</f>
        <v>Saint John Paul II Chapter</v>
      </c>
      <c r="L210" s="14">
        <f>$O$3-D210</f>
        <v>35</v>
      </c>
    </row>
    <row r="211" spans="1:12" x14ac:dyDescent="0.35">
      <c r="A211" s="12">
        <v>5459141</v>
      </c>
      <c r="B211" t="s">
        <v>849</v>
      </c>
      <c r="C211" s="12" t="s">
        <v>448</v>
      </c>
      <c r="D211" s="15">
        <v>45562</v>
      </c>
      <c r="E211" s="12">
        <v>6735</v>
      </c>
      <c r="F211" s="12" t="str">
        <f>VLOOKUP($E211,NJLookup2024_2025[],2,FALSE)</f>
        <v>St. Peters</v>
      </c>
      <c r="G211" s="12" t="str">
        <f>VLOOKUP($E211,NJLookup2024_2025[],3,FALSE)</f>
        <v>Merchantville</v>
      </c>
      <c r="H211" s="12" t="str">
        <f>VLOOKUP($E211,NJLookup2024_2025[],4,FALSE)</f>
        <v>Camden</v>
      </c>
      <c r="I211" s="12">
        <f>VLOOKUP($E211,NJLookup2024_2025[],5,FALSE)</f>
        <v>55</v>
      </c>
      <c r="J211" s="11" t="str">
        <f>VLOOKUP($E211,NJLookup2024_2025[],6,FALSE)</f>
        <v>John J. McNutt</v>
      </c>
      <c r="K211" s="12" t="str">
        <f>VLOOKUP($E211,NJLookup2024_2025[],7,FALSE)</f>
        <v>Saint John Paul II Chapter</v>
      </c>
      <c r="L211" s="14">
        <f>$O$3-D211</f>
        <v>35</v>
      </c>
    </row>
    <row r="212" spans="1:12" x14ac:dyDescent="0.35">
      <c r="A212" s="12">
        <v>5474553</v>
      </c>
      <c r="B212" t="s">
        <v>944</v>
      </c>
      <c r="C212" s="12" t="s">
        <v>747</v>
      </c>
      <c r="D212" s="15">
        <v>45552</v>
      </c>
      <c r="E212" s="12">
        <v>6735</v>
      </c>
      <c r="F212" s="12" t="str">
        <f>VLOOKUP($E212,NJLookup2024_2025[],2,FALSE)</f>
        <v>St. Peters</v>
      </c>
      <c r="G212" s="12" t="str">
        <f>VLOOKUP($E212,NJLookup2024_2025[],3,FALSE)</f>
        <v>Merchantville</v>
      </c>
      <c r="H212" s="12" t="str">
        <f>VLOOKUP($E212,NJLookup2024_2025[],4,FALSE)</f>
        <v>Camden</v>
      </c>
      <c r="I212" s="12">
        <f>VLOOKUP($E212,NJLookup2024_2025[],5,FALSE)</f>
        <v>55</v>
      </c>
      <c r="J212" s="11" t="str">
        <f>VLOOKUP($E212,NJLookup2024_2025[],6,FALSE)</f>
        <v>John J. McNutt</v>
      </c>
      <c r="K212" s="12" t="str">
        <f>VLOOKUP($E212,NJLookup2024_2025[],7,FALSE)</f>
        <v>Saint John Paul II Chapter</v>
      </c>
      <c r="L212" s="14">
        <f>$O$3-D212</f>
        <v>45</v>
      </c>
    </row>
    <row r="213" spans="1:12" x14ac:dyDescent="0.35">
      <c r="A213" s="12">
        <v>5463297</v>
      </c>
      <c r="B213" t="s">
        <v>875</v>
      </c>
      <c r="C213" s="12" t="s">
        <v>112</v>
      </c>
      <c r="D213" s="15">
        <v>45495</v>
      </c>
      <c r="E213" s="12">
        <v>6735</v>
      </c>
      <c r="F213" s="12" t="str">
        <f>VLOOKUP($E213,NJLookup2024_2025[],2,FALSE)</f>
        <v>St. Peters</v>
      </c>
      <c r="G213" s="12" t="str">
        <f>VLOOKUP($E213,NJLookup2024_2025[],3,FALSE)</f>
        <v>Merchantville</v>
      </c>
      <c r="H213" s="12" t="str">
        <f>VLOOKUP($E213,NJLookup2024_2025[],4,FALSE)</f>
        <v>Camden</v>
      </c>
      <c r="I213" s="12">
        <f>VLOOKUP($E213,NJLookup2024_2025[],5,FALSE)</f>
        <v>55</v>
      </c>
      <c r="J213" s="11" t="str">
        <f>VLOOKUP($E213,NJLookup2024_2025[],6,FALSE)</f>
        <v>John J. McNutt</v>
      </c>
      <c r="K213" s="12" t="str">
        <f>VLOOKUP($E213,NJLookup2024_2025[],7,FALSE)</f>
        <v>Saint John Paul II Chapter</v>
      </c>
      <c r="L213" s="14">
        <f>$O$3-D213</f>
        <v>102</v>
      </c>
    </row>
    <row r="214" spans="1:12" x14ac:dyDescent="0.35">
      <c r="A214" s="12">
        <v>5436477</v>
      </c>
      <c r="B214" t="s">
        <v>785</v>
      </c>
      <c r="C214" s="12" t="s">
        <v>448</v>
      </c>
      <c r="D214" s="15">
        <v>45390</v>
      </c>
      <c r="E214" s="12">
        <v>3784</v>
      </c>
      <c r="F214" s="12" t="str">
        <f>VLOOKUP($E214,NJLookup2024_2025[],2,FALSE)</f>
        <v>Marian</v>
      </c>
      <c r="G214" s="12" t="str">
        <f>VLOOKUP($E214,NJLookup2024_2025[],3,FALSE)</f>
        <v>Haddonfield</v>
      </c>
      <c r="H214" s="12" t="str">
        <f>VLOOKUP($E214,NJLookup2024_2025[],4,FALSE)</f>
        <v>Camden</v>
      </c>
      <c r="I214" s="12">
        <f>VLOOKUP($E214,NJLookup2024_2025[],5,FALSE)</f>
        <v>55</v>
      </c>
      <c r="J214" s="11" t="str">
        <f>VLOOKUP($E214,NJLookup2024_2025[],6,FALSE)</f>
        <v>John J. McNutt</v>
      </c>
      <c r="K214" s="12" t="str">
        <f>VLOOKUP($E214,NJLookup2024_2025[],7,FALSE)</f>
        <v>Saint John Paul II Chapter</v>
      </c>
      <c r="L214" s="14">
        <f>$O$3-D214</f>
        <v>207</v>
      </c>
    </row>
    <row r="215" spans="1:12" x14ac:dyDescent="0.35">
      <c r="A215" s="12">
        <v>5435140</v>
      </c>
      <c r="B215" t="s">
        <v>801</v>
      </c>
      <c r="C215" s="12" t="s">
        <v>126</v>
      </c>
      <c r="D215" s="15">
        <v>45384</v>
      </c>
      <c r="E215" s="12">
        <v>6735</v>
      </c>
      <c r="F215" s="12" t="str">
        <f>VLOOKUP($E215,NJLookup2024_2025[],2,FALSE)</f>
        <v>St. Peters</v>
      </c>
      <c r="G215" s="12" t="str">
        <f>VLOOKUP($E215,NJLookup2024_2025[],3,FALSE)</f>
        <v>Merchantville</v>
      </c>
      <c r="H215" s="12" t="str">
        <f>VLOOKUP($E215,NJLookup2024_2025[],4,FALSE)</f>
        <v>Camden</v>
      </c>
      <c r="I215" s="12">
        <f>VLOOKUP($E215,NJLookup2024_2025[],5,FALSE)</f>
        <v>55</v>
      </c>
      <c r="J215" s="11" t="str">
        <f>VLOOKUP($E215,NJLookup2024_2025[],6,FALSE)</f>
        <v>John J. McNutt</v>
      </c>
      <c r="K215" s="12" t="str">
        <f>VLOOKUP($E215,NJLookup2024_2025[],7,FALSE)</f>
        <v>Saint John Paul II Chapter</v>
      </c>
      <c r="L215" s="14">
        <f>$O$3-D215</f>
        <v>213</v>
      </c>
    </row>
    <row r="216" spans="1:12" x14ac:dyDescent="0.35">
      <c r="A216" s="12">
        <v>5408140</v>
      </c>
      <c r="B216" t="s">
        <v>741</v>
      </c>
      <c r="C216" s="12" t="s">
        <v>112</v>
      </c>
      <c r="D216" s="15">
        <v>45278</v>
      </c>
      <c r="E216" s="12">
        <v>6735</v>
      </c>
      <c r="F216" s="12" t="str">
        <f>VLOOKUP($E216,NJLookup2024_2025[],2,FALSE)</f>
        <v>St. Peters</v>
      </c>
      <c r="G216" s="12" t="str">
        <f>VLOOKUP($E216,NJLookup2024_2025[],3,FALSE)</f>
        <v>Merchantville</v>
      </c>
      <c r="H216" s="12" t="str">
        <f>VLOOKUP($E216,NJLookup2024_2025[],4,FALSE)</f>
        <v>Camden</v>
      </c>
      <c r="I216" s="12">
        <f>VLOOKUP($E216,NJLookup2024_2025[],5,FALSE)</f>
        <v>55</v>
      </c>
      <c r="J216" s="11" t="str">
        <f>VLOOKUP($E216,NJLookup2024_2025[],6,FALSE)</f>
        <v>John J. McNutt</v>
      </c>
      <c r="K216" s="12" t="str">
        <f>VLOOKUP($E216,NJLookup2024_2025[],7,FALSE)</f>
        <v>Saint John Paul II Chapter</v>
      </c>
      <c r="L216" s="14">
        <f>$O$3-D216</f>
        <v>319</v>
      </c>
    </row>
    <row r="217" spans="1:12" x14ac:dyDescent="0.35">
      <c r="A217" s="12">
        <v>5487053</v>
      </c>
      <c r="B217" t="s">
        <v>1104</v>
      </c>
      <c r="C217" s="12" t="s">
        <v>1105</v>
      </c>
      <c r="D217" s="15">
        <v>45594</v>
      </c>
      <c r="E217" s="12">
        <v>1443</v>
      </c>
      <c r="F217" s="12" t="str">
        <f>VLOOKUP($E217,NJLookup2024_2025[],2,FALSE)</f>
        <v>Santa Maria</v>
      </c>
      <c r="G217" s="12" t="str">
        <f>VLOOKUP($E217,NJLookup2024_2025[],3,FALSE)</f>
        <v>Haddon Twp.</v>
      </c>
      <c r="H217" s="12" t="str">
        <f>VLOOKUP($E217,NJLookup2024_2025[],4,FALSE)</f>
        <v>Camden</v>
      </c>
      <c r="I217" s="12">
        <f>VLOOKUP($E217,NJLookup2024_2025[],5,FALSE)</f>
        <v>56</v>
      </c>
      <c r="J217" s="11" t="str">
        <f>VLOOKUP($E217,NJLookup2024_2025[],6,FALSE)</f>
        <v>Richard MacDonald</v>
      </c>
      <c r="K217" s="12" t="str">
        <f>VLOOKUP($E217,NJLookup2024_2025[],7,FALSE)</f>
        <v>Saint John Paul II Chapter</v>
      </c>
      <c r="L217" s="14">
        <f>$O$3-D217</f>
        <v>3</v>
      </c>
    </row>
    <row r="218" spans="1:12" x14ac:dyDescent="0.35">
      <c r="A218" s="12">
        <v>5486812</v>
      </c>
      <c r="B218" t="s">
        <v>1106</v>
      </c>
      <c r="C218" s="12" t="s">
        <v>1107</v>
      </c>
      <c r="D218" s="15">
        <v>45594</v>
      </c>
      <c r="E218" s="12">
        <v>1443</v>
      </c>
      <c r="F218" s="12" t="str">
        <f>VLOOKUP($E218,NJLookup2024_2025[],2,FALSE)</f>
        <v>Santa Maria</v>
      </c>
      <c r="G218" s="12" t="str">
        <f>VLOOKUP($E218,NJLookup2024_2025[],3,FALSE)</f>
        <v>Haddon Twp.</v>
      </c>
      <c r="H218" s="12" t="str">
        <f>VLOOKUP($E218,NJLookup2024_2025[],4,FALSE)</f>
        <v>Camden</v>
      </c>
      <c r="I218" s="12">
        <f>VLOOKUP($E218,NJLookup2024_2025[],5,FALSE)</f>
        <v>56</v>
      </c>
      <c r="J218" s="11" t="str">
        <f>VLOOKUP($E218,NJLookup2024_2025[],6,FALSE)</f>
        <v>Richard MacDonald</v>
      </c>
      <c r="K218" s="12" t="str">
        <f>VLOOKUP($E218,NJLookup2024_2025[],7,FALSE)</f>
        <v>Saint John Paul II Chapter</v>
      </c>
      <c r="L218" s="14">
        <f>$O$3-D218</f>
        <v>3</v>
      </c>
    </row>
    <row r="219" spans="1:12" x14ac:dyDescent="0.35">
      <c r="A219" s="12">
        <v>5479655</v>
      </c>
      <c r="B219" t="s">
        <v>990</v>
      </c>
      <c r="C219" s="12" t="s">
        <v>57</v>
      </c>
      <c r="D219" s="15">
        <v>45567</v>
      </c>
      <c r="E219" s="12">
        <v>1443</v>
      </c>
      <c r="F219" s="12" t="str">
        <f>VLOOKUP($E219,NJLookup2024_2025[],2,FALSE)</f>
        <v>Santa Maria</v>
      </c>
      <c r="G219" s="12" t="str">
        <f>VLOOKUP($E219,NJLookup2024_2025[],3,FALSE)</f>
        <v>Haddon Twp.</v>
      </c>
      <c r="H219" s="12" t="str">
        <f>VLOOKUP($E219,NJLookup2024_2025[],4,FALSE)</f>
        <v>Camden</v>
      </c>
      <c r="I219" s="12">
        <f>VLOOKUP($E219,NJLookup2024_2025[],5,FALSE)</f>
        <v>56</v>
      </c>
      <c r="J219" s="11" t="str">
        <f>VLOOKUP($E219,NJLookup2024_2025[],6,FALSE)</f>
        <v>Richard MacDonald</v>
      </c>
      <c r="K219" s="12" t="str">
        <f>VLOOKUP($E219,NJLookup2024_2025[],7,FALSE)</f>
        <v>Saint John Paul II Chapter</v>
      </c>
      <c r="L219" s="14">
        <f>$O$3-D219</f>
        <v>30</v>
      </c>
    </row>
    <row r="220" spans="1:12" x14ac:dyDescent="0.35">
      <c r="A220" s="12">
        <v>5470554</v>
      </c>
      <c r="B220" t="s">
        <v>920</v>
      </c>
      <c r="C220" s="12" t="s">
        <v>45</v>
      </c>
      <c r="D220" s="15">
        <v>45537</v>
      </c>
      <c r="E220" s="12">
        <v>6296</v>
      </c>
      <c r="F220" s="12" t="str">
        <f>VLOOKUP($E220,NJLookup2024_2025[],2,FALSE)</f>
        <v>Msg. Joseph W. Leary</v>
      </c>
      <c r="G220" s="12" t="str">
        <f>VLOOKUP($E220,NJLookup2024_2025[],3,FALSE)</f>
        <v>Turnersville</v>
      </c>
      <c r="H220" s="12" t="str">
        <f>VLOOKUP($E220,NJLookup2024_2025[],4,FALSE)</f>
        <v>Camden</v>
      </c>
      <c r="I220" s="12">
        <f>VLOOKUP($E220,NJLookup2024_2025[],5,FALSE)</f>
        <v>56</v>
      </c>
      <c r="J220" s="11" t="str">
        <f>VLOOKUP($E220,NJLookup2024_2025[],6,FALSE)</f>
        <v>Richard MacDonald</v>
      </c>
      <c r="K220" s="12" t="str">
        <f>VLOOKUP($E220,NJLookup2024_2025[],7,FALSE)</f>
        <v>Saint John Paul II Chapter</v>
      </c>
      <c r="L220" s="14">
        <f>$O$3-D220</f>
        <v>60</v>
      </c>
    </row>
    <row r="221" spans="1:12" x14ac:dyDescent="0.35">
      <c r="A221" s="12">
        <v>3711268</v>
      </c>
      <c r="B221" t="s">
        <v>783</v>
      </c>
      <c r="C221" s="12" t="s">
        <v>36</v>
      </c>
      <c r="D221" s="15">
        <v>45379</v>
      </c>
      <c r="E221" s="12">
        <v>6296</v>
      </c>
      <c r="F221" s="12" t="str">
        <f>VLOOKUP($E221,NJLookup2024_2025[],2,FALSE)</f>
        <v>Msg. Joseph W. Leary</v>
      </c>
      <c r="G221" s="12" t="str">
        <f>VLOOKUP($E221,NJLookup2024_2025[],3,FALSE)</f>
        <v>Turnersville</v>
      </c>
      <c r="H221" s="12" t="str">
        <f>VLOOKUP($E221,NJLookup2024_2025[],4,FALSE)</f>
        <v>Camden</v>
      </c>
      <c r="I221" s="12">
        <f>VLOOKUP($E221,NJLookup2024_2025[],5,FALSE)</f>
        <v>56</v>
      </c>
      <c r="J221" s="11" t="str">
        <f>VLOOKUP($E221,NJLookup2024_2025[],6,FALSE)</f>
        <v>Richard MacDonald</v>
      </c>
      <c r="K221" s="12" t="str">
        <f>VLOOKUP($E221,NJLookup2024_2025[],7,FALSE)</f>
        <v>Saint John Paul II Chapter</v>
      </c>
      <c r="L221" s="14">
        <f>$O$3-D221</f>
        <v>218</v>
      </c>
    </row>
    <row r="222" spans="1:12" x14ac:dyDescent="0.35">
      <c r="A222" s="12">
        <v>5429100</v>
      </c>
      <c r="B222" t="s">
        <v>768</v>
      </c>
      <c r="C222" s="12" t="s">
        <v>776</v>
      </c>
      <c r="D222" s="15">
        <v>45362</v>
      </c>
      <c r="E222" s="12">
        <v>1443</v>
      </c>
      <c r="F222" s="12" t="str">
        <f>VLOOKUP($E222,NJLookup2024_2025[],2,FALSE)</f>
        <v>Santa Maria</v>
      </c>
      <c r="G222" s="12" t="str">
        <f>VLOOKUP($E222,NJLookup2024_2025[],3,FALSE)</f>
        <v>Haddon Twp.</v>
      </c>
      <c r="H222" s="12" t="str">
        <f>VLOOKUP($E222,NJLookup2024_2025[],4,FALSE)</f>
        <v>Camden</v>
      </c>
      <c r="I222" s="12">
        <f>VLOOKUP($E222,NJLookup2024_2025[],5,FALSE)</f>
        <v>56</v>
      </c>
      <c r="J222" s="11" t="str">
        <f>VLOOKUP($E222,NJLookup2024_2025[],6,FALSE)</f>
        <v>Richard MacDonald</v>
      </c>
      <c r="K222" s="12" t="str">
        <f>VLOOKUP($E222,NJLookup2024_2025[],7,FALSE)</f>
        <v>Saint John Paul II Chapter</v>
      </c>
      <c r="L222" s="14">
        <f>$O$3-D222</f>
        <v>235</v>
      </c>
    </row>
    <row r="223" spans="1:12" x14ac:dyDescent="0.35">
      <c r="A223" s="12">
        <v>5403276</v>
      </c>
      <c r="B223" t="s">
        <v>734</v>
      </c>
      <c r="C223" s="12" t="s">
        <v>735</v>
      </c>
      <c r="D223" s="15">
        <v>45258</v>
      </c>
      <c r="E223" s="12">
        <v>1443</v>
      </c>
      <c r="F223" s="12" t="str">
        <f>VLOOKUP($E223,NJLookup2024_2025[],2,FALSE)</f>
        <v>Santa Maria</v>
      </c>
      <c r="G223" s="12" t="str">
        <f>VLOOKUP($E223,NJLookup2024_2025[],3,FALSE)</f>
        <v>Haddon Twp.</v>
      </c>
      <c r="H223" s="12" t="str">
        <f>VLOOKUP($E223,NJLookup2024_2025[],4,FALSE)</f>
        <v>Camden</v>
      </c>
      <c r="I223" s="12">
        <f>VLOOKUP($E223,NJLookup2024_2025[],5,FALSE)</f>
        <v>56</v>
      </c>
      <c r="J223" s="11" t="str">
        <f>VLOOKUP($E223,NJLookup2024_2025[],6,FALSE)</f>
        <v>Richard MacDonald</v>
      </c>
      <c r="K223" s="12" t="str">
        <f>VLOOKUP($E223,NJLookup2024_2025[],7,FALSE)</f>
        <v>Saint John Paul II Chapter</v>
      </c>
      <c r="L223" s="14">
        <f>$O$3-D223</f>
        <v>339</v>
      </c>
    </row>
    <row r="224" spans="1:12" x14ac:dyDescent="0.35">
      <c r="A224" s="12">
        <v>5486234</v>
      </c>
      <c r="B224" t="s">
        <v>1098</v>
      </c>
      <c r="C224" s="12" t="s">
        <v>567</v>
      </c>
      <c r="D224" s="15">
        <v>45593</v>
      </c>
      <c r="E224" s="12">
        <v>11713</v>
      </c>
      <c r="F224" s="12" t="str">
        <f>VLOOKUP($E224,NJLookup2024_2025[],2,FALSE)</f>
        <v>Most Holy Redeemer</v>
      </c>
      <c r="G224" s="12" t="str">
        <f>VLOOKUP($E224,NJLookup2024_2025[],3,FALSE)</f>
        <v>Westville Grove</v>
      </c>
      <c r="H224" s="12" t="str">
        <f>VLOOKUP($E224,NJLookup2024_2025[],4,FALSE)</f>
        <v>Camden</v>
      </c>
      <c r="I224" s="12">
        <f>VLOOKUP($E224,NJLookup2024_2025[],5,FALSE)</f>
        <v>57</v>
      </c>
      <c r="J224" s="11" t="str">
        <f>VLOOKUP($E224,NJLookup2024_2025[],6,FALSE)</f>
        <v>Marc Maahs</v>
      </c>
      <c r="K224" s="12" t="str">
        <f>VLOOKUP($E224,NJLookup2024_2025[],7,FALSE)</f>
        <v>Saint John Paul II Chapter</v>
      </c>
      <c r="L224" s="14">
        <f>$O$3-D224</f>
        <v>4</v>
      </c>
    </row>
    <row r="225" spans="1:12" x14ac:dyDescent="0.35">
      <c r="A225" s="12">
        <v>5407780</v>
      </c>
      <c r="B225" t="s">
        <v>738</v>
      </c>
      <c r="C225" s="12" t="s">
        <v>109</v>
      </c>
      <c r="D225" s="15">
        <v>45277</v>
      </c>
      <c r="E225" s="12">
        <v>11713</v>
      </c>
      <c r="F225" s="12" t="str">
        <f>VLOOKUP($E225,NJLookup2024_2025[],2,FALSE)</f>
        <v>Most Holy Redeemer</v>
      </c>
      <c r="G225" s="12" t="str">
        <f>VLOOKUP($E225,NJLookup2024_2025[],3,FALSE)</f>
        <v>Westville Grove</v>
      </c>
      <c r="H225" s="12" t="str">
        <f>VLOOKUP($E225,NJLookup2024_2025[],4,FALSE)</f>
        <v>Camden</v>
      </c>
      <c r="I225" s="12">
        <f>VLOOKUP($E225,NJLookup2024_2025[],5,FALSE)</f>
        <v>57</v>
      </c>
      <c r="J225" s="11" t="str">
        <f>VLOOKUP($E225,NJLookup2024_2025[],6,FALSE)</f>
        <v>Marc Maahs</v>
      </c>
      <c r="K225" s="12" t="str">
        <f>VLOOKUP($E225,NJLookup2024_2025[],7,FALSE)</f>
        <v>Saint John Paul II Chapter</v>
      </c>
      <c r="L225" s="14">
        <f>$O$3-D225</f>
        <v>320</v>
      </c>
    </row>
    <row r="226" spans="1:12" x14ac:dyDescent="0.35">
      <c r="A226" s="12">
        <v>5403829</v>
      </c>
      <c r="B226" t="s">
        <v>731</v>
      </c>
      <c r="C226" s="12" t="s">
        <v>732</v>
      </c>
      <c r="D226" s="15">
        <v>45261</v>
      </c>
      <c r="E226" s="12">
        <v>3532</v>
      </c>
      <c r="F226" s="12" t="str">
        <f>VLOOKUP($E226,NJLookup2024_2025[],2,FALSE)</f>
        <v>Holy Child, Runnemede</v>
      </c>
      <c r="G226" s="12" t="str">
        <f>VLOOKUP($E226,NJLookup2024_2025[],3,FALSE)</f>
        <v>Hilltop</v>
      </c>
      <c r="H226" s="12" t="str">
        <f>VLOOKUP($E226,NJLookup2024_2025[],4,FALSE)</f>
        <v>Camden</v>
      </c>
      <c r="I226" s="12">
        <f>VLOOKUP($E226,NJLookup2024_2025[],5,FALSE)</f>
        <v>57</v>
      </c>
      <c r="J226" s="11" t="str">
        <f>VLOOKUP($E226,NJLookup2024_2025[],6,FALSE)</f>
        <v>Marc Maahs</v>
      </c>
      <c r="K226" s="12" t="str">
        <f>VLOOKUP($E226,NJLookup2024_2025[],7,FALSE)</f>
        <v>Saint John Paul II Chapter</v>
      </c>
      <c r="L226" s="14">
        <f>$O$3-D226</f>
        <v>336</v>
      </c>
    </row>
    <row r="227" spans="1:12" x14ac:dyDescent="0.35">
      <c r="A227" s="12">
        <v>5486486</v>
      </c>
      <c r="B227" t="s">
        <v>1053</v>
      </c>
      <c r="C227" s="12" t="s">
        <v>31</v>
      </c>
      <c r="D227" s="15">
        <v>45592</v>
      </c>
      <c r="E227" s="12">
        <v>12092</v>
      </c>
      <c r="F227" s="12" t="str">
        <f>VLOOKUP($E227,NJLookup2024_2025[],2,FALSE)</f>
        <v>St. Jude</v>
      </c>
      <c r="G227" s="12" t="str">
        <f>VLOOKUP($E227,NJLookup2024_2025[],3,FALSE)</f>
        <v>Bellmawr</v>
      </c>
      <c r="H227" s="12" t="str">
        <f>VLOOKUP($E227,NJLookup2024_2025[],4,FALSE)</f>
        <v>Camden</v>
      </c>
      <c r="I227" s="12">
        <f>VLOOKUP($E227,NJLookup2024_2025[],5,FALSE)</f>
        <v>58</v>
      </c>
      <c r="J227" s="11" t="str">
        <f>VLOOKUP($E227,NJLookup2024_2025[],6,FALSE)</f>
        <v>Martin Waters</v>
      </c>
      <c r="K227" s="12" t="str">
        <f>VLOOKUP($E227,NJLookup2024_2025[],7,FALSE)</f>
        <v>Saint John Paul II Chapter</v>
      </c>
      <c r="L227" s="14">
        <f>$O$3-D227</f>
        <v>5</v>
      </c>
    </row>
    <row r="228" spans="1:12" x14ac:dyDescent="0.35">
      <c r="A228" s="12">
        <v>5485314</v>
      </c>
      <c r="B228" t="s">
        <v>1043</v>
      </c>
      <c r="C228" s="12" t="s">
        <v>201</v>
      </c>
      <c r="D228" s="15">
        <v>45587</v>
      </c>
      <c r="E228" s="12">
        <v>12092</v>
      </c>
      <c r="F228" s="12" t="str">
        <f>VLOOKUP($E228,NJLookup2024_2025[],2,FALSE)</f>
        <v>St. Jude</v>
      </c>
      <c r="G228" s="12" t="str">
        <f>VLOOKUP($E228,NJLookup2024_2025[],3,FALSE)</f>
        <v>Bellmawr</v>
      </c>
      <c r="H228" s="12" t="str">
        <f>VLOOKUP($E228,NJLookup2024_2025[],4,FALSE)</f>
        <v>Camden</v>
      </c>
      <c r="I228" s="12">
        <f>VLOOKUP($E228,NJLookup2024_2025[],5,FALSE)</f>
        <v>58</v>
      </c>
      <c r="J228" s="11" t="str">
        <f>VLOOKUP($E228,NJLookup2024_2025[],6,FALSE)</f>
        <v>Martin Waters</v>
      </c>
      <c r="K228" s="12" t="str">
        <f>VLOOKUP($E228,NJLookup2024_2025[],7,FALSE)</f>
        <v>Saint John Paul II Chapter</v>
      </c>
      <c r="L228" s="14">
        <f>$O$3-D228</f>
        <v>10</v>
      </c>
    </row>
    <row r="229" spans="1:12" x14ac:dyDescent="0.35">
      <c r="A229" s="12">
        <v>5484239</v>
      </c>
      <c r="B229" t="s">
        <v>1033</v>
      </c>
      <c r="C229" s="12" t="s">
        <v>1076</v>
      </c>
      <c r="D229" s="15">
        <v>45586</v>
      </c>
      <c r="E229" s="12">
        <v>12092</v>
      </c>
      <c r="F229" s="12" t="str">
        <f>VLOOKUP($E229,NJLookup2024_2025[],2,FALSE)</f>
        <v>St. Jude</v>
      </c>
      <c r="G229" s="12" t="str">
        <f>VLOOKUP($E229,NJLookup2024_2025[],3,FALSE)</f>
        <v>Bellmawr</v>
      </c>
      <c r="H229" s="12" t="str">
        <f>VLOOKUP($E229,NJLookup2024_2025[],4,FALSE)</f>
        <v>Camden</v>
      </c>
      <c r="I229" s="12">
        <f>VLOOKUP($E229,NJLookup2024_2025[],5,FALSE)</f>
        <v>58</v>
      </c>
      <c r="J229" s="11" t="str">
        <f>VLOOKUP($E229,NJLookup2024_2025[],6,FALSE)</f>
        <v>Martin Waters</v>
      </c>
      <c r="K229" s="12" t="str">
        <f>VLOOKUP($E229,NJLookup2024_2025[],7,FALSE)</f>
        <v>Saint John Paul II Chapter</v>
      </c>
      <c r="L229" s="14">
        <f>$O$3-D229</f>
        <v>11</v>
      </c>
    </row>
    <row r="230" spans="1:12" x14ac:dyDescent="0.35">
      <c r="A230" s="12">
        <v>5484212</v>
      </c>
      <c r="B230" t="s">
        <v>1031</v>
      </c>
      <c r="C230" s="12" t="s">
        <v>202</v>
      </c>
      <c r="D230" s="15">
        <v>45585</v>
      </c>
      <c r="E230" s="12">
        <v>12092</v>
      </c>
      <c r="F230" s="12" t="str">
        <f>VLOOKUP($E230,NJLookup2024_2025[],2,FALSE)</f>
        <v>St. Jude</v>
      </c>
      <c r="G230" s="12" t="str">
        <f>VLOOKUP($E230,NJLookup2024_2025[],3,FALSE)</f>
        <v>Bellmawr</v>
      </c>
      <c r="H230" s="12" t="str">
        <f>VLOOKUP($E230,NJLookup2024_2025[],4,FALSE)</f>
        <v>Camden</v>
      </c>
      <c r="I230" s="12">
        <f>VLOOKUP($E230,NJLookup2024_2025[],5,FALSE)</f>
        <v>58</v>
      </c>
      <c r="J230" s="11" t="str">
        <f>VLOOKUP($E230,NJLookup2024_2025[],6,FALSE)</f>
        <v>Martin Waters</v>
      </c>
      <c r="K230" s="12" t="str">
        <f>VLOOKUP($E230,NJLookup2024_2025[],7,FALSE)</f>
        <v>Saint John Paul II Chapter</v>
      </c>
      <c r="L230" s="14">
        <f>$O$3-D230</f>
        <v>12</v>
      </c>
    </row>
    <row r="231" spans="1:12" x14ac:dyDescent="0.35">
      <c r="A231" s="12">
        <v>5138551</v>
      </c>
      <c r="B231" t="s">
        <v>1017</v>
      </c>
      <c r="C231" s="12" t="s">
        <v>29</v>
      </c>
      <c r="D231" s="15">
        <v>45573</v>
      </c>
      <c r="E231" s="12">
        <v>12833</v>
      </c>
      <c r="F231" s="12" t="str">
        <f>VLOOKUP($E231,NJLookup2024_2025[],2,FALSE)</f>
        <v>Mater Ecclesiae</v>
      </c>
      <c r="G231" s="12" t="str">
        <f>VLOOKUP($E231,NJLookup2024_2025[],3,FALSE)</f>
        <v>Berlin</v>
      </c>
      <c r="H231" s="12" t="str">
        <f>VLOOKUP($E231,NJLookup2024_2025[],4,FALSE)</f>
        <v>Camden</v>
      </c>
      <c r="I231" s="12">
        <f>VLOOKUP($E231,NJLookup2024_2025[],5,FALSE)</f>
        <v>58</v>
      </c>
      <c r="J231" s="11" t="str">
        <f>VLOOKUP($E231,NJLookup2024_2025[],6,FALSE)</f>
        <v>Martin Waters</v>
      </c>
      <c r="K231" s="12" t="str">
        <f>VLOOKUP($E231,NJLookup2024_2025[],7,FALSE)</f>
        <v>Saint John Paul II Chapter</v>
      </c>
      <c r="L231" s="14">
        <f>$O$3-D231</f>
        <v>24</v>
      </c>
    </row>
    <row r="232" spans="1:12" x14ac:dyDescent="0.35">
      <c r="A232" s="12">
        <v>5472809</v>
      </c>
      <c r="B232" t="s">
        <v>736</v>
      </c>
      <c r="C232" s="12" t="s">
        <v>972</v>
      </c>
      <c r="D232" s="15">
        <v>45551</v>
      </c>
      <c r="E232" s="12">
        <v>7774</v>
      </c>
      <c r="F232" s="12" t="str">
        <f>VLOOKUP($E232,NJLookup2024_2025[],2,FALSE)</f>
        <v>Fr. Harold Koeppen</v>
      </c>
      <c r="G232" s="12" t="str">
        <f>VLOOKUP($E232,NJLookup2024_2025[],3,FALSE)</f>
        <v>Winslow-Blue Anchor</v>
      </c>
      <c r="H232" s="12" t="str">
        <f>VLOOKUP($E232,NJLookup2024_2025[],4,FALSE)</f>
        <v>Camden</v>
      </c>
      <c r="I232" s="12">
        <f>VLOOKUP($E232,NJLookup2024_2025[],5,FALSE)</f>
        <v>58</v>
      </c>
      <c r="J232" s="11" t="str">
        <f>VLOOKUP($E232,NJLookup2024_2025[],6,FALSE)</f>
        <v>Martin Waters</v>
      </c>
      <c r="K232" s="12" t="str">
        <f>VLOOKUP($E232,NJLookup2024_2025[],7,FALSE)</f>
        <v>Saint John Paul II Chapter</v>
      </c>
      <c r="L232" s="14">
        <f>$O$3-D232</f>
        <v>46</v>
      </c>
    </row>
    <row r="233" spans="1:12" x14ac:dyDescent="0.35">
      <c r="A233" s="12">
        <v>5065599</v>
      </c>
      <c r="B233" t="s">
        <v>918</v>
      </c>
      <c r="C233" s="12" t="s">
        <v>29</v>
      </c>
      <c r="D233" s="15">
        <v>45538</v>
      </c>
      <c r="E233" s="12">
        <v>6551</v>
      </c>
      <c r="F233" s="12" t="str">
        <f>VLOOKUP($E233,NJLookup2024_2025[],2,FALSE)</f>
        <v>St. Jude</v>
      </c>
      <c r="G233" s="12" t="str">
        <f>VLOOKUP($E233,NJLookup2024_2025[],3,FALSE)</f>
        <v>Berlin-Gibbsboro</v>
      </c>
      <c r="H233" s="12" t="str">
        <f>VLOOKUP($E233,NJLookup2024_2025[],4,FALSE)</f>
        <v>Camden</v>
      </c>
      <c r="I233" s="12">
        <f>VLOOKUP($E233,NJLookup2024_2025[],5,FALSE)</f>
        <v>58</v>
      </c>
      <c r="J233" s="11" t="str">
        <f>VLOOKUP($E233,NJLookup2024_2025[],6,FALSE)</f>
        <v>Martin Waters</v>
      </c>
      <c r="K233" s="12" t="str">
        <f>VLOOKUP($E233,NJLookup2024_2025[],7,FALSE)</f>
        <v>Saint John Paul II Chapter</v>
      </c>
      <c r="L233" s="14">
        <f>$O$3-D233</f>
        <v>59</v>
      </c>
    </row>
    <row r="234" spans="1:12" x14ac:dyDescent="0.35">
      <c r="A234" s="12">
        <v>5462628</v>
      </c>
      <c r="B234" t="s">
        <v>876</v>
      </c>
      <c r="C234" s="12" t="s">
        <v>31</v>
      </c>
      <c r="D234" s="15">
        <v>45490</v>
      </c>
      <c r="E234" s="12">
        <v>12092</v>
      </c>
      <c r="F234" s="12" t="str">
        <f>VLOOKUP($E234,NJLookup2024_2025[],2,FALSE)</f>
        <v>St. Jude</v>
      </c>
      <c r="G234" s="12" t="str">
        <f>VLOOKUP($E234,NJLookup2024_2025[],3,FALSE)</f>
        <v>Bellmawr</v>
      </c>
      <c r="H234" s="12" t="str">
        <f>VLOOKUP($E234,NJLookup2024_2025[],4,FALSE)</f>
        <v>Camden</v>
      </c>
      <c r="I234" s="12">
        <f>VLOOKUP($E234,NJLookup2024_2025[],5,FALSE)</f>
        <v>58</v>
      </c>
      <c r="J234" s="11" t="str">
        <f>VLOOKUP($E234,NJLookup2024_2025[],6,FALSE)</f>
        <v>Martin Waters</v>
      </c>
      <c r="K234" s="12" t="str">
        <f>VLOOKUP($E234,NJLookup2024_2025[],7,FALSE)</f>
        <v>Saint John Paul II Chapter</v>
      </c>
      <c r="L234" s="14">
        <f>$O$3-D234</f>
        <v>107</v>
      </c>
    </row>
    <row r="235" spans="1:12" x14ac:dyDescent="0.35">
      <c r="A235" s="12">
        <v>5451515</v>
      </c>
      <c r="B235" t="s">
        <v>825</v>
      </c>
      <c r="C235" s="12" t="s">
        <v>826</v>
      </c>
      <c r="D235" s="15">
        <v>45443</v>
      </c>
      <c r="E235" s="12">
        <v>7463</v>
      </c>
      <c r="F235" s="12" t="str">
        <f>VLOOKUP($E235,NJLookup2024_2025[],2,FALSE)</f>
        <v>Shane's Castle</v>
      </c>
      <c r="G235" s="12" t="str">
        <f>VLOOKUP($E235,NJLookup2024_2025[],3,FALSE)</f>
        <v>Waterford</v>
      </c>
      <c r="H235" s="12" t="str">
        <f>VLOOKUP($E235,NJLookup2024_2025[],4,FALSE)</f>
        <v>Camden</v>
      </c>
      <c r="I235" s="12">
        <f>VLOOKUP($E235,NJLookup2024_2025[],5,FALSE)</f>
        <v>58</v>
      </c>
      <c r="J235" s="11" t="str">
        <f>VLOOKUP($E235,NJLookup2024_2025[],6,FALSE)</f>
        <v>Martin Waters</v>
      </c>
      <c r="K235" s="12" t="str">
        <f>VLOOKUP($E235,NJLookup2024_2025[],7,FALSE)</f>
        <v>Saint John Paul II Chapter</v>
      </c>
      <c r="L235" s="14">
        <f>$O$3-D235</f>
        <v>154</v>
      </c>
    </row>
    <row r="236" spans="1:12" x14ac:dyDescent="0.35">
      <c r="A236" s="12">
        <v>5450916</v>
      </c>
      <c r="B236" t="s">
        <v>823</v>
      </c>
      <c r="C236" s="12" t="s">
        <v>88</v>
      </c>
      <c r="D236" s="15">
        <v>45440</v>
      </c>
      <c r="E236" s="12">
        <v>7463</v>
      </c>
      <c r="F236" s="12" t="str">
        <f>VLOOKUP($E236,NJLookup2024_2025[],2,FALSE)</f>
        <v>Shane's Castle</v>
      </c>
      <c r="G236" s="12" t="str">
        <f>VLOOKUP($E236,NJLookup2024_2025[],3,FALSE)</f>
        <v>Waterford</v>
      </c>
      <c r="H236" s="12" t="str">
        <f>VLOOKUP($E236,NJLookup2024_2025[],4,FALSE)</f>
        <v>Camden</v>
      </c>
      <c r="I236" s="12">
        <f>VLOOKUP($E236,NJLookup2024_2025[],5,FALSE)</f>
        <v>58</v>
      </c>
      <c r="J236" s="11" t="str">
        <f>VLOOKUP($E236,NJLookup2024_2025[],6,FALSE)</f>
        <v>Martin Waters</v>
      </c>
      <c r="K236" s="12" t="str">
        <f>VLOOKUP($E236,NJLookup2024_2025[],7,FALSE)</f>
        <v>Saint John Paul II Chapter</v>
      </c>
      <c r="L236" s="14">
        <f>$O$3-D236</f>
        <v>157</v>
      </c>
    </row>
    <row r="237" spans="1:12" x14ac:dyDescent="0.35">
      <c r="A237" s="12">
        <v>5449660</v>
      </c>
      <c r="B237" t="s">
        <v>818</v>
      </c>
      <c r="C237" s="12" t="s">
        <v>110</v>
      </c>
      <c r="D237" s="15">
        <v>45434</v>
      </c>
      <c r="E237" s="12">
        <v>7463</v>
      </c>
      <c r="F237" s="12" t="str">
        <f>VLOOKUP($E237,NJLookup2024_2025[],2,FALSE)</f>
        <v>Shane's Castle</v>
      </c>
      <c r="G237" s="12" t="str">
        <f>VLOOKUP($E237,NJLookup2024_2025[],3,FALSE)</f>
        <v>Waterford</v>
      </c>
      <c r="H237" s="12" t="str">
        <f>VLOOKUP($E237,NJLookup2024_2025[],4,FALSE)</f>
        <v>Camden</v>
      </c>
      <c r="I237" s="12">
        <f>VLOOKUP($E237,NJLookup2024_2025[],5,FALSE)</f>
        <v>58</v>
      </c>
      <c r="J237" s="11" t="str">
        <f>VLOOKUP($E237,NJLookup2024_2025[],6,FALSE)</f>
        <v>Martin Waters</v>
      </c>
      <c r="K237" s="12" t="str">
        <f>VLOOKUP($E237,NJLookup2024_2025[],7,FALSE)</f>
        <v>Saint John Paul II Chapter</v>
      </c>
      <c r="L237" s="14">
        <f>$O$3-D237</f>
        <v>163</v>
      </c>
    </row>
    <row r="238" spans="1:12" x14ac:dyDescent="0.35">
      <c r="A238" s="12">
        <v>5427997</v>
      </c>
      <c r="B238" t="s">
        <v>777</v>
      </c>
      <c r="C238" s="12" t="s">
        <v>31</v>
      </c>
      <c r="D238" s="15">
        <v>45358</v>
      </c>
      <c r="E238" s="12">
        <v>12092</v>
      </c>
      <c r="F238" s="12" t="str">
        <f>VLOOKUP($E238,NJLookup2024_2025[],2,FALSE)</f>
        <v>St. Jude</v>
      </c>
      <c r="G238" s="12" t="str">
        <f>VLOOKUP($E238,NJLookup2024_2025[],3,FALSE)</f>
        <v>Bellmawr</v>
      </c>
      <c r="H238" s="12" t="str">
        <f>VLOOKUP($E238,NJLookup2024_2025[],4,FALSE)</f>
        <v>Camden</v>
      </c>
      <c r="I238" s="12">
        <f>VLOOKUP($E238,NJLookup2024_2025[],5,FALSE)</f>
        <v>58</v>
      </c>
      <c r="J238" s="11" t="str">
        <f>VLOOKUP($E238,NJLookup2024_2025[],6,FALSE)</f>
        <v>Martin Waters</v>
      </c>
      <c r="K238" s="12" t="str">
        <f>VLOOKUP($E238,NJLookup2024_2025[],7,FALSE)</f>
        <v>Saint John Paul II Chapter</v>
      </c>
      <c r="L238" s="14">
        <f>$O$3-D238</f>
        <v>239</v>
      </c>
    </row>
    <row r="239" spans="1:12" x14ac:dyDescent="0.35">
      <c r="A239" s="12">
        <v>5404503</v>
      </c>
      <c r="B239" t="s">
        <v>736</v>
      </c>
      <c r="C239" s="12" t="s">
        <v>79</v>
      </c>
      <c r="D239" s="15">
        <v>45265</v>
      </c>
      <c r="E239" s="12">
        <v>7463</v>
      </c>
      <c r="F239" s="12" t="str">
        <f>VLOOKUP($E239,NJLookup2024_2025[],2,FALSE)</f>
        <v>Shane's Castle</v>
      </c>
      <c r="G239" s="12" t="str">
        <f>VLOOKUP($E239,NJLookup2024_2025[],3,FALSE)</f>
        <v>Waterford</v>
      </c>
      <c r="H239" s="12" t="str">
        <f>VLOOKUP($E239,NJLookup2024_2025[],4,FALSE)</f>
        <v>Camden</v>
      </c>
      <c r="I239" s="12">
        <f>VLOOKUP($E239,NJLookup2024_2025[],5,FALSE)</f>
        <v>58</v>
      </c>
      <c r="J239" s="11" t="str">
        <f>VLOOKUP($E239,NJLookup2024_2025[],6,FALSE)</f>
        <v>Martin Waters</v>
      </c>
      <c r="K239" s="12" t="str">
        <f>VLOOKUP($E239,NJLookup2024_2025[],7,FALSE)</f>
        <v>Saint John Paul II Chapter</v>
      </c>
      <c r="L239" s="14">
        <f>$O$3-D239</f>
        <v>332</v>
      </c>
    </row>
    <row r="240" spans="1:12" x14ac:dyDescent="0.35">
      <c r="A240" s="12">
        <v>5484776</v>
      </c>
      <c r="B240" t="s">
        <v>1084</v>
      </c>
      <c r="C240" s="12" t="s">
        <v>60</v>
      </c>
      <c r="D240" s="15">
        <v>45587</v>
      </c>
      <c r="E240" s="12">
        <v>11498</v>
      </c>
      <c r="F240" s="12" t="str">
        <f>VLOOKUP($E240,NJLookup2024_2025[],2,FALSE)</f>
        <v>Sancta Familia</v>
      </c>
      <c r="G240" s="12" t="str">
        <f>VLOOKUP($E240,NJLookup2024_2025[],3,FALSE)</f>
        <v>Sewell</v>
      </c>
      <c r="H240" s="12" t="str">
        <f>VLOOKUP($E240,NJLookup2024_2025[],4,FALSE)</f>
        <v>Camden</v>
      </c>
      <c r="I240" s="12">
        <f>VLOOKUP($E240,NJLookup2024_2025[],5,FALSE)</f>
        <v>59</v>
      </c>
      <c r="J240" s="11" t="str">
        <f>VLOOKUP($E240,NJLookup2024_2025[],6,FALSE)</f>
        <v>Albert Karwowski</v>
      </c>
      <c r="K240" s="12" t="str">
        <f>VLOOKUP($E240,NJLookup2024_2025[],7,FALSE)</f>
        <v>Saint John Paul II Chapter</v>
      </c>
      <c r="L240" s="14">
        <f>$O$3-D240</f>
        <v>10</v>
      </c>
    </row>
    <row r="241" spans="1:12" x14ac:dyDescent="0.35">
      <c r="A241" s="12">
        <v>5484378</v>
      </c>
      <c r="B241" t="s">
        <v>1035</v>
      </c>
      <c r="C241" s="12" t="s">
        <v>1074</v>
      </c>
      <c r="D241" s="15">
        <v>45586</v>
      </c>
      <c r="E241" s="12">
        <v>7429</v>
      </c>
      <c r="F241" s="12" t="str">
        <f>VLOOKUP($E241,NJLookup2024_2025[],2,FALSE)</f>
        <v>Archangel</v>
      </c>
      <c r="G241" s="12" t="str">
        <f>VLOOKUP($E241,NJLookup2024_2025[],3,FALSE)</f>
        <v>Berlin</v>
      </c>
      <c r="H241" s="12" t="str">
        <f>VLOOKUP($E241,NJLookup2024_2025[],4,FALSE)</f>
        <v>Camden</v>
      </c>
      <c r="I241" s="12">
        <f>VLOOKUP($E241,NJLookup2024_2025[],5,FALSE)</f>
        <v>59</v>
      </c>
      <c r="J241" s="11" t="str">
        <f>VLOOKUP($E241,NJLookup2024_2025[],6,FALSE)</f>
        <v>Albert Karwowski</v>
      </c>
      <c r="K241" s="12" t="str">
        <f>VLOOKUP($E241,NJLookup2024_2025[],7,FALSE)</f>
        <v>Saint John Paul II Chapter</v>
      </c>
      <c r="L241" s="14">
        <f>$O$3-D241</f>
        <v>11</v>
      </c>
    </row>
    <row r="242" spans="1:12" x14ac:dyDescent="0.35">
      <c r="A242" s="12">
        <v>5473324</v>
      </c>
      <c r="B242" t="s">
        <v>970</v>
      </c>
      <c r="C242" s="12" t="s">
        <v>36</v>
      </c>
      <c r="D242" s="15">
        <v>45560</v>
      </c>
      <c r="E242" s="12">
        <v>3352</v>
      </c>
      <c r="F242" s="12" t="str">
        <f>VLOOKUP($E242,NJLookup2024_2025[],2,FALSE)</f>
        <v>Mater Christi</v>
      </c>
      <c r="G242" s="12" t="str">
        <f>VLOOKUP($E242,NJLookup2024_2025[],3,FALSE)</f>
        <v>Williamstown</v>
      </c>
      <c r="H242" s="12" t="str">
        <f>VLOOKUP($E242,NJLookup2024_2025[],4,FALSE)</f>
        <v>Camden</v>
      </c>
      <c r="I242" s="12">
        <f>VLOOKUP($E242,NJLookup2024_2025[],5,FALSE)</f>
        <v>59</v>
      </c>
      <c r="J242" s="11" t="str">
        <f>VLOOKUP($E242,NJLookup2024_2025[],6,FALSE)</f>
        <v>Albert Karwowski</v>
      </c>
      <c r="K242" s="12" t="str">
        <f>VLOOKUP($E242,NJLookup2024_2025[],7,FALSE)</f>
        <v>Saint John Paul II Chapter</v>
      </c>
      <c r="L242" s="14">
        <f>$O$3-D242</f>
        <v>37</v>
      </c>
    </row>
    <row r="243" spans="1:12" x14ac:dyDescent="0.35">
      <c r="A243" s="12">
        <v>5472545</v>
      </c>
      <c r="B243" t="s">
        <v>977</v>
      </c>
      <c r="C243" s="12" t="s">
        <v>978</v>
      </c>
      <c r="D243" s="15">
        <v>45545</v>
      </c>
      <c r="E243" s="12">
        <v>6513</v>
      </c>
      <c r="F243" s="12" t="str">
        <f>VLOOKUP($E243,NJLookup2024_2025[],2,FALSE)</f>
        <v>Msgr. James A. Bulfin</v>
      </c>
      <c r="G243" s="12" t="str">
        <f>VLOOKUP($E243,NJLookup2024_2025[],3,FALSE)</f>
        <v>Malaga</v>
      </c>
      <c r="H243" s="12" t="str">
        <f>VLOOKUP($E243,NJLookup2024_2025[],4,FALSE)</f>
        <v>Camden</v>
      </c>
      <c r="I243" s="12">
        <f>VLOOKUP($E243,NJLookup2024_2025[],5,FALSE)</f>
        <v>59</v>
      </c>
      <c r="J243" s="11" t="str">
        <f>VLOOKUP($E243,NJLookup2024_2025[],6,FALSE)</f>
        <v>Albert Karwowski</v>
      </c>
      <c r="K243" s="12" t="str">
        <f>VLOOKUP($E243,NJLookup2024_2025[],7,FALSE)</f>
        <v>Saint John Paul II Chapter</v>
      </c>
      <c r="L243" s="14">
        <f>$O$3-D243</f>
        <v>52</v>
      </c>
    </row>
    <row r="244" spans="1:12" x14ac:dyDescent="0.35">
      <c r="A244" s="12">
        <v>5469294</v>
      </c>
      <c r="B244" t="s">
        <v>907</v>
      </c>
      <c r="C244" s="12" t="s">
        <v>36</v>
      </c>
      <c r="D244" s="15">
        <v>45537</v>
      </c>
      <c r="E244" s="12">
        <v>3352</v>
      </c>
      <c r="F244" s="12" t="str">
        <f>VLOOKUP($E244,NJLookup2024_2025[],2,FALSE)</f>
        <v>Mater Christi</v>
      </c>
      <c r="G244" s="12" t="str">
        <f>VLOOKUP($E244,NJLookup2024_2025[],3,FALSE)</f>
        <v>Williamstown</v>
      </c>
      <c r="H244" s="12" t="str">
        <f>VLOOKUP($E244,NJLookup2024_2025[],4,FALSE)</f>
        <v>Camden</v>
      </c>
      <c r="I244" s="12">
        <f>VLOOKUP($E244,NJLookup2024_2025[],5,FALSE)</f>
        <v>59</v>
      </c>
      <c r="J244" s="11" t="str">
        <f>VLOOKUP($E244,NJLookup2024_2025[],6,FALSE)</f>
        <v>Albert Karwowski</v>
      </c>
      <c r="K244" s="12" t="str">
        <f>VLOOKUP($E244,NJLookup2024_2025[],7,FALSE)</f>
        <v>Saint John Paul II Chapter</v>
      </c>
      <c r="L244" s="14">
        <f>$O$3-D244</f>
        <v>60</v>
      </c>
    </row>
    <row r="245" spans="1:12" x14ac:dyDescent="0.35">
      <c r="A245" s="12">
        <v>5469330</v>
      </c>
      <c r="B245" t="s">
        <v>908</v>
      </c>
      <c r="C245" s="12" t="s">
        <v>53</v>
      </c>
      <c r="D245" s="15">
        <v>45527</v>
      </c>
      <c r="E245" s="12">
        <v>6513</v>
      </c>
      <c r="F245" s="12" t="str">
        <f>VLOOKUP($E245,NJLookup2024_2025[],2,FALSE)</f>
        <v>Msgr. James A. Bulfin</v>
      </c>
      <c r="G245" s="12" t="str">
        <f>VLOOKUP($E245,NJLookup2024_2025[],3,FALSE)</f>
        <v>Malaga</v>
      </c>
      <c r="H245" s="12" t="str">
        <f>VLOOKUP($E245,NJLookup2024_2025[],4,FALSE)</f>
        <v>Camden</v>
      </c>
      <c r="I245" s="12">
        <f>VLOOKUP($E245,NJLookup2024_2025[],5,FALSE)</f>
        <v>59</v>
      </c>
      <c r="J245" s="11" t="str">
        <f>VLOOKUP($E245,NJLookup2024_2025[],6,FALSE)</f>
        <v>Albert Karwowski</v>
      </c>
      <c r="K245" s="12" t="str">
        <f>VLOOKUP($E245,NJLookup2024_2025[],7,FALSE)</f>
        <v>Saint John Paul II Chapter</v>
      </c>
      <c r="L245" s="14">
        <f>$O$3-D245</f>
        <v>70</v>
      </c>
    </row>
    <row r="246" spans="1:12" x14ac:dyDescent="0.35">
      <c r="A246" s="12">
        <v>5466193</v>
      </c>
      <c r="B246" t="s">
        <v>880</v>
      </c>
      <c r="C246" s="12" t="s">
        <v>896</v>
      </c>
      <c r="D246" s="15">
        <v>45524</v>
      </c>
      <c r="E246" s="12">
        <v>6513</v>
      </c>
      <c r="F246" s="12" t="str">
        <f>VLOOKUP($E246,NJLookup2024_2025[],2,FALSE)</f>
        <v>Msgr. James A. Bulfin</v>
      </c>
      <c r="G246" s="12" t="str">
        <f>VLOOKUP($E246,NJLookup2024_2025[],3,FALSE)</f>
        <v>Malaga</v>
      </c>
      <c r="H246" s="12" t="str">
        <f>VLOOKUP($E246,NJLookup2024_2025[],4,FALSE)</f>
        <v>Camden</v>
      </c>
      <c r="I246" s="12">
        <f>VLOOKUP($E246,NJLookup2024_2025[],5,FALSE)</f>
        <v>59</v>
      </c>
      <c r="J246" s="11" t="str">
        <f>VLOOKUP($E246,NJLookup2024_2025[],6,FALSE)</f>
        <v>Albert Karwowski</v>
      </c>
      <c r="K246" s="12" t="str">
        <f>VLOOKUP($E246,NJLookup2024_2025[],7,FALSE)</f>
        <v>Saint John Paul II Chapter</v>
      </c>
      <c r="L246" s="14">
        <f>$O$3-D246</f>
        <v>73</v>
      </c>
    </row>
    <row r="247" spans="1:12" x14ac:dyDescent="0.35">
      <c r="A247" s="12">
        <v>5466324</v>
      </c>
      <c r="B247" t="s">
        <v>881</v>
      </c>
      <c r="C247" s="12" t="s">
        <v>53</v>
      </c>
      <c r="D247" s="15">
        <v>45524</v>
      </c>
      <c r="E247" s="12">
        <v>3352</v>
      </c>
      <c r="F247" s="12" t="str">
        <f>VLOOKUP($E247,NJLookup2024_2025[],2,FALSE)</f>
        <v>Mater Christi</v>
      </c>
      <c r="G247" s="12" t="str">
        <f>VLOOKUP($E247,NJLookup2024_2025[],3,FALSE)</f>
        <v>Williamstown</v>
      </c>
      <c r="H247" s="12" t="str">
        <f>VLOOKUP($E247,NJLookup2024_2025[],4,FALSE)</f>
        <v>Camden</v>
      </c>
      <c r="I247" s="12">
        <f>VLOOKUP($E247,NJLookup2024_2025[],5,FALSE)</f>
        <v>59</v>
      </c>
      <c r="J247" s="11" t="str">
        <f>VLOOKUP($E247,NJLookup2024_2025[],6,FALSE)</f>
        <v>Albert Karwowski</v>
      </c>
      <c r="K247" s="12" t="str">
        <f>VLOOKUP($E247,NJLookup2024_2025[],7,FALSE)</f>
        <v>Saint John Paul II Chapter</v>
      </c>
      <c r="L247" s="14">
        <f>$O$3-D247</f>
        <v>73</v>
      </c>
    </row>
    <row r="248" spans="1:12" x14ac:dyDescent="0.35">
      <c r="A248" s="12">
        <v>5451040</v>
      </c>
      <c r="B248" t="s">
        <v>821</v>
      </c>
      <c r="C248" s="12" t="s">
        <v>320</v>
      </c>
      <c r="D248" s="15">
        <v>45440</v>
      </c>
      <c r="E248" s="12">
        <v>3352</v>
      </c>
      <c r="F248" s="12" t="str">
        <f>VLOOKUP($E248,NJLookup2024_2025[],2,FALSE)</f>
        <v>Mater Christi</v>
      </c>
      <c r="G248" s="12" t="str">
        <f>VLOOKUP($E248,NJLookup2024_2025[],3,FALSE)</f>
        <v>Williamstown</v>
      </c>
      <c r="H248" s="12" t="str">
        <f>VLOOKUP($E248,NJLookup2024_2025[],4,FALSE)</f>
        <v>Camden</v>
      </c>
      <c r="I248" s="12">
        <f>VLOOKUP($E248,NJLookup2024_2025[],5,FALSE)</f>
        <v>59</v>
      </c>
      <c r="J248" s="11" t="str">
        <f>VLOOKUP($E248,NJLookup2024_2025[],6,FALSE)</f>
        <v>Albert Karwowski</v>
      </c>
      <c r="K248" s="12" t="str">
        <f>VLOOKUP($E248,NJLookup2024_2025[],7,FALSE)</f>
        <v>Saint John Paul II Chapter</v>
      </c>
      <c r="L248" s="14">
        <f>$O$3-D248</f>
        <v>157</v>
      </c>
    </row>
    <row r="249" spans="1:12" x14ac:dyDescent="0.35">
      <c r="A249" s="12">
        <v>5447613</v>
      </c>
      <c r="B249" t="s">
        <v>828</v>
      </c>
      <c r="C249" s="12" t="s">
        <v>110</v>
      </c>
      <c r="D249" s="15">
        <v>45426</v>
      </c>
      <c r="E249" s="12">
        <v>7429</v>
      </c>
      <c r="F249" s="12" t="str">
        <f>VLOOKUP($E249,NJLookup2024_2025[],2,FALSE)</f>
        <v>Archangel</v>
      </c>
      <c r="G249" s="12" t="str">
        <f>VLOOKUP($E249,NJLookup2024_2025[],3,FALSE)</f>
        <v>Berlin</v>
      </c>
      <c r="H249" s="12" t="str">
        <f>VLOOKUP($E249,NJLookup2024_2025[],4,FALSE)</f>
        <v>Camden</v>
      </c>
      <c r="I249" s="12">
        <f>VLOOKUP($E249,NJLookup2024_2025[],5,FALSE)</f>
        <v>59</v>
      </c>
      <c r="J249" s="11" t="str">
        <f>VLOOKUP($E249,NJLookup2024_2025[],6,FALSE)</f>
        <v>Albert Karwowski</v>
      </c>
      <c r="K249" s="12" t="str">
        <f>VLOOKUP($E249,NJLookup2024_2025[],7,FALSE)</f>
        <v>Saint John Paul II Chapter</v>
      </c>
      <c r="L249" s="14">
        <f>$O$3-D249</f>
        <v>171</v>
      </c>
    </row>
    <row r="250" spans="1:12" x14ac:dyDescent="0.35">
      <c r="A250" s="12">
        <v>5438731</v>
      </c>
      <c r="B250" t="s">
        <v>788</v>
      </c>
      <c r="C250" s="12" t="s">
        <v>797</v>
      </c>
      <c r="D250" s="15">
        <v>45399</v>
      </c>
      <c r="E250" s="12">
        <v>6513</v>
      </c>
      <c r="F250" s="12" t="str">
        <f>VLOOKUP($E250,NJLookup2024_2025[],2,FALSE)</f>
        <v>Msgr. James A. Bulfin</v>
      </c>
      <c r="G250" s="12" t="str">
        <f>VLOOKUP($E250,NJLookup2024_2025[],3,FALSE)</f>
        <v>Malaga</v>
      </c>
      <c r="H250" s="12" t="str">
        <f>VLOOKUP($E250,NJLookup2024_2025[],4,FALSE)</f>
        <v>Camden</v>
      </c>
      <c r="I250" s="12">
        <f>VLOOKUP($E250,NJLookup2024_2025[],5,FALSE)</f>
        <v>59</v>
      </c>
      <c r="J250" s="11" t="str">
        <f>VLOOKUP($E250,NJLookup2024_2025[],6,FALSE)</f>
        <v>Albert Karwowski</v>
      </c>
      <c r="K250" s="12" t="str">
        <f>VLOOKUP($E250,NJLookup2024_2025[],7,FALSE)</f>
        <v>Saint John Paul II Chapter</v>
      </c>
      <c r="L250" s="14">
        <f>$O$3-D250</f>
        <v>198</v>
      </c>
    </row>
    <row r="251" spans="1:12" x14ac:dyDescent="0.35">
      <c r="A251" s="12">
        <v>5410058</v>
      </c>
      <c r="B251" t="s">
        <v>743</v>
      </c>
      <c r="C251" s="12" t="s">
        <v>745</v>
      </c>
      <c r="D251" s="15">
        <v>45287</v>
      </c>
      <c r="E251" s="12">
        <v>6513</v>
      </c>
      <c r="F251" s="12" t="str">
        <f>VLOOKUP($E251,NJLookup2024_2025[],2,FALSE)</f>
        <v>Msgr. James A. Bulfin</v>
      </c>
      <c r="G251" s="12" t="str">
        <f>VLOOKUP($E251,NJLookup2024_2025[],3,FALSE)</f>
        <v>Malaga</v>
      </c>
      <c r="H251" s="12" t="str">
        <f>VLOOKUP($E251,NJLookup2024_2025[],4,FALSE)</f>
        <v>Camden</v>
      </c>
      <c r="I251" s="12">
        <f>VLOOKUP($E251,NJLookup2024_2025[],5,FALSE)</f>
        <v>59</v>
      </c>
      <c r="J251" s="11" t="str">
        <f>VLOOKUP($E251,NJLookup2024_2025[],6,FALSE)</f>
        <v>Albert Karwowski</v>
      </c>
      <c r="K251" s="12" t="str">
        <f>VLOOKUP($E251,NJLookup2024_2025[],7,FALSE)</f>
        <v>Saint John Paul II Chapter</v>
      </c>
      <c r="L251" s="14">
        <f>$O$3-D251</f>
        <v>310</v>
      </c>
    </row>
    <row r="252" spans="1:12" x14ac:dyDescent="0.35">
      <c r="A252" s="12">
        <v>5391490</v>
      </c>
      <c r="B252" t="s">
        <v>35</v>
      </c>
      <c r="C252" s="12" t="s">
        <v>36</v>
      </c>
      <c r="D252" s="15">
        <v>45216</v>
      </c>
      <c r="E252" s="12">
        <v>3352</v>
      </c>
      <c r="F252" s="12" t="str">
        <f>VLOOKUP($E252,NJLookup2024_2025[],2,FALSE)</f>
        <v>Mater Christi</v>
      </c>
      <c r="G252" s="12" t="str">
        <f>VLOOKUP($E252,NJLookup2024_2025[],3,FALSE)</f>
        <v>Williamstown</v>
      </c>
      <c r="H252" s="12" t="str">
        <f>VLOOKUP($E252,NJLookup2024_2025[],4,FALSE)</f>
        <v>Camden</v>
      </c>
      <c r="I252" s="12">
        <f>VLOOKUP($E252,NJLookup2024_2025[],5,FALSE)</f>
        <v>59</v>
      </c>
      <c r="J252" s="11" t="str">
        <f>VLOOKUP($E252,NJLookup2024_2025[],6,FALSE)</f>
        <v>Albert Karwowski</v>
      </c>
      <c r="K252" s="12" t="str">
        <f>VLOOKUP($E252,NJLookup2024_2025[],7,FALSE)</f>
        <v>Saint John Paul II Chapter</v>
      </c>
      <c r="L252" s="14">
        <f>$O$3-D252</f>
        <v>381</v>
      </c>
    </row>
    <row r="253" spans="1:12" x14ac:dyDescent="0.35">
      <c r="A253" s="12">
        <v>5388982</v>
      </c>
      <c r="B253" t="s">
        <v>9</v>
      </c>
      <c r="C253" s="12" t="s">
        <v>53</v>
      </c>
      <c r="D253" s="15">
        <v>45204</v>
      </c>
      <c r="E253" s="12">
        <v>3352</v>
      </c>
      <c r="F253" s="12" t="str">
        <f>VLOOKUP($E253,NJLookup2024_2025[],2,FALSE)</f>
        <v>Mater Christi</v>
      </c>
      <c r="G253" s="12" t="str">
        <f>VLOOKUP($E253,NJLookup2024_2025[],3,FALSE)</f>
        <v>Williamstown</v>
      </c>
      <c r="H253" s="12" t="str">
        <f>VLOOKUP($E253,NJLookup2024_2025[],4,FALSE)</f>
        <v>Camden</v>
      </c>
      <c r="I253" s="12">
        <f>VLOOKUP($E253,NJLookup2024_2025[],5,FALSE)</f>
        <v>59</v>
      </c>
      <c r="J253" s="11" t="str">
        <f>VLOOKUP($E253,NJLookup2024_2025[],6,FALSE)</f>
        <v>Albert Karwowski</v>
      </c>
      <c r="K253" s="12" t="str">
        <f>VLOOKUP($E253,NJLookup2024_2025[],7,FALSE)</f>
        <v>Saint John Paul II Chapter</v>
      </c>
      <c r="L253" s="14">
        <f>$O$3-D253</f>
        <v>393</v>
      </c>
    </row>
    <row r="254" spans="1:12" x14ac:dyDescent="0.35">
      <c r="A254" s="12">
        <v>5482608</v>
      </c>
      <c r="B254" t="s">
        <v>1004</v>
      </c>
      <c r="C254" s="12" t="s">
        <v>639</v>
      </c>
      <c r="D254" s="15">
        <v>45579</v>
      </c>
      <c r="E254" s="12">
        <v>11873</v>
      </c>
      <c r="F254" s="12" t="str">
        <f>VLOOKUP($E254,NJLookup2024_2025[],2,FALSE)</f>
        <v>Saint Bartholomew</v>
      </c>
      <c r="G254" s="12" t="str">
        <f>VLOOKUP($E254,NJLookup2024_2025[],3,FALSE)</f>
        <v>East Brunswick</v>
      </c>
      <c r="H254" s="12" t="str">
        <f>VLOOKUP($E254,NJLookup2024_2025[],4,FALSE)</f>
        <v>Metuchen</v>
      </c>
      <c r="I254" s="12">
        <f>VLOOKUP($E254,NJLookup2024_2025[],5,FALSE)</f>
        <v>61</v>
      </c>
      <c r="J254" s="11" t="str">
        <f>VLOOKUP($E254,NJLookup2024_2025[],6,FALSE)</f>
        <v>Steven Reitano</v>
      </c>
      <c r="K254" s="12" t="str">
        <f>VLOOKUP($E254,NJLookup2024_2025[],7,FALSE)</f>
        <v>Metuchen Diocese Chapter</v>
      </c>
      <c r="L254" s="14">
        <f>$O$3-D254</f>
        <v>18</v>
      </c>
    </row>
    <row r="255" spans="1:12" x14ac:dyDescent="0.35">
      <c r="A255" s="12">
        <v>5472109</v>
      </c>
      <c r="B255" t="s">
        <v>933</v>
      </c>
      <c r="C255" s="12" t="s">
        <v>639</v>
      </c>
      <c r="D255" s="15">
        <v>45551</v>
      </c>
      <c r="E255" s="12">
        <v>11873</v>
      </c>
      <c r="F255" s="12" t="str">
        <f>VLOOKUP($E255,NJLookup2024_2025[],2,FALSE)</f>
        <v>Saint Bartholomew</v>
      </c>
      <c r="G255" s="12" t="str">
        <f>VLOOKUP($E255,NJLookup2024_2025[],3,FALSE)</f>
        <v>East Brunswick</v>
      </c>
      <c r="H255" s="12" t="str">
        <f>VLOOKUP($E255,NJLookup2024_2025[],4,FALSE)</f>
        <v>Metuchen</v>
      </c>
      <c r="I255" s="12">
        <f>VLOOKUP($E255,NJLookup2024_2025[],5,FALSE)</f>
        <v>61</v>
      </c>
      <c r="J255" s="11" t="str">
        <f>VLOOKUP($E255,NJLookup2024_2025[],6,FALSE)</f>
        <v>Steven Reitano</v>
      </c>
      <c r="K255" s="12" t="str">
        <f>VLOOKUP($E255,NJLookup2024_2025[],7,FALSE)</f>
        <v>Metuchen Diocese Chapter</v>
      </c>
      <c r="L255" s="14">
        <f>$O$3-D255</f>
        <v>46</v>
      </c>
    </row>
    <row r="256" spans="1:12" x14ac:dyDescent="0.35">
      <c r="A256" s="12">
        <v>5456322</v>
      </c>
      <c r="B256" t="s">
        <v>839</v>
      </c>
      <c r="C256" s="12" t="s">
        <v>725</v>
      </c>
      <c r="D256" s="15">
        <v>45464</v>
      </c>
      <c r="E256" s="12">
        <v>4907</v>
      </c>
      <c r="F256" s="12" t="str">
        <f>VLOOKUP($E256,NJLookup2024_2025[],2,FALSE)</f>
        <v>Immaculate Conception</v>
      </c>
      <c r="G256" s="12" t="str">
        <f>VLOOKUP($E256,NJLookup2024_2025[],3,FALSE)</f>
        <v>Spotswood</v>
      </c>
      <c r="H256" s="12" t="str">
        <f>VLOOKUP($E256,NJLookup2024_2025[],4,FALSE)</f>
        <v>Metuchen</v>
      </c>
      <c r="I256" s="12">
        <f>VLOOKUP($E256,NJLookup2024_2025[],5,FALSE)</f>
        <v>61</v>
      </c>
      <c r="J256" s="11" t="str">
        <f>VLOOKUP($E256,NJLookup2024_2025[],6,FALSE)</f>
        <v>Steven Reitano</v>
      </c>
      <c r="K256" s="12" t="str">
        <f>VLOOKUP($E256,NJLookup2024_2025[],7,FALSE)</f>
        <v>Metuchen Diocese Chapter</v>
      </c>
      <c r="L256" s="14">
        <f>$O$3-D256</f>
        <v>133</v>
      </c>
    </row>
    <row r="257" spans="1:12" x14ac:dyDescent="0.35">
      <c r="A257" s="12">
        <v>5449285</v>
      </c>
      <c r="B257" t="s">
        <v>906</v>
      </c>
      <c r="C257" s="12" t="s">
        <v>639</v>
      </c>
      <c r="D257" s="15">
        <v>45433</v>
      </c>
      <c r="E257" s="12">
        <v>11873</v>
      </c>
      <c r="F257" s="12" t="str">
        <f>VLOOKUP($E257,NJLookup2024_2025[],2,FALSE)</f>
        <v>Saint Bartholomew</v>
      </c>
      <c r="G257" s="12" t="str">
        <f>VLOOKUP($E257,NJLookup2024_2025[],3,FALSE)</f>
        <v>East Brunswick</v>
      </c>
      <c r="H257" s="12" t="str">
        <f>VLOOKUP($E257,NJLookup2024_2025[],4,FALSE)</f>
        <v>Metuchen</v>
      </c>
      <c r="I257" s="12">
        <f>VLOOKUP($E257,NJLookup2024_2025[],5,FALSE)</f>
        <v>61</v>
      </c>
      <c r="J257" s="11" t="str">
        <f>VLOOKUP($E257,NJLookup2024_2025[],6,FALSE)</f>
        <v>Steven Reitano</v>
      </c>
      <c r="K257" s="12" t="str">
        <f>VLOOKUP($E257,NJLookup2024_2025[],7,FALSE)</f>
        <v>Metuchen Diocese Chapter</v>
      </c>
      <c r="L257" s="14">
        <f>$O$3-D257</f>
        <v>164</v>
      </c>
    </row>
    <row r="258" spans="1:12" x14ac:dyDescent="0.35">
      <c r="A258" s="12">
        <v>5422269</v>
      </c>
      <c r="B258" t="s">
        <v>757</v>
      </c>
      <c r="C258" s="12" t="s">
        <v>725</v>
      </c>
      <c r="D258" s="15">
        <v>45337</v>
      </c>
      <c r="E258" s="12">
        <v>4907</v>
      </c>
      <c r="F258" s="12" t="str">
        <f>VLOOKUP($E258,NJLookup2024_2025[],2,FALSE)</f>
        <v>Immaculate Conception</v>
      </c>
      <c r="G258" s="12" t="str">
        <f>VLOOKUP($E258,NJLookup2024_2025[],3,FALSE)</f>
        <v>Spotswood</v>
      </c>
      <c r="H258" s="12" t="str">
        <f>VLOOKUP($E258,NJLookup2024_2025[],4,FALSE)</f>
        <v>Metuchen</v>
      </c>
      <c r="I258" s="12">
        <f>VLOOKUP($E258,NJLookup2024_2025[],5,FALSE)</f>
        <v>61</v>
      </c>
      <c r="J258" s="11" t="str">
        <f>VLOOKUP($E258,NJLookup2024_2025[],6,FALSE)</f>
        <v>Steven Reitano</v>
      </c>
      <c r="K258" s="12" t="str">
        <f>VLOOKUP($E258,NJLookup2024_2025[],7,FALSE)</f>
        <v>Metuchen Diocese Chapter</v>
      </c>
      <c r="L258" s="14">
        <f>$O$3-D258</f>
        <v>260</v>
      </c>
    </row>
    <row r="259" spans="1:12" x14ac:dyDescent="0.35">
      <c r="A259" s="12">
        <v>5484724</v>
      </c>
      <c r="B259" t="s">
        <v>1080</v>
      </c>
      <c r="C259" s="12" t="s">
        <v>1081</v>
      </c>
      <c r="D259" s="15">
        <v>45586</v>
      </c>
      <c r="E259" s="12">
        <v>6336</v>
      </c>
      <c r="F259" s="12" t="str">
        <f>VLOOKUP($E259,NJLookup2024_2025[],2,FALSE)</f>
        <v>St. James</v>
      </c>
      <c r="G259" s="12" t="str">
        <f>VLOOKUP($E259,NJLookup2024_2025[],3,FALSE)</f>
        <v>Jamesburg</v>
      </c>
      <c r="H259" s="12" t="str">
        <f>VLOOKUP($E259,NJLookup2024_2025[],4,FALSE)</f>
        <v>Metuchen</v>
      </c>
      <c r="I259" s="12">
        <f>VLOOKUP($E259,NJLookup2024_2025[],5,FALSE)</f>
        <v>63</v>
      </c>
      <c r="J259" s="11" t="str">
        <f>VLOOKUP($E259,NJLookup2024_2025[],6,FALSE)</f>
        <v>Robert DiBella</v>
      </c>
      <c r="K259" s="12" t="str">
        <f>VLOOKUP($E259,NJLookup2024_2025[],7,FALSE)</f>
        <v>Metuchen Diocese Chapter</v>
      </c>
      <c r="L259" s="14">
        <f>$O$3-D259</f>
        <v>11</v>
      </c>
    </row>
    <row r="260" spans="1:12" x14ac:dyDescent="0.35">
      <c r="A260" s="12">
        <v>5476883</v>
      </c>
      <c r="B260" t="s">
        <v>1022</v>
      </c>
      <c r="C260" s="12" t="s">
        <v>540</v>
      </c>
      <c r="D260" s="15">
        <v>45559</v>
      </c>
      <c r="E260" s="12">
        <v>7046</v>
      </c>
      <c r="F260" s="12" t="str">
        <f>VLOOKUP($E260,NJLookup2024_2025[],2,FALSE)</f>
        <v>St. Cecilia's</v>
      </c>
      <c r="G260" s="12" t="str">
        <f>VLOOKUP($E260,NJLookup2024_2025[],3,FALSE)</f>
        <v>Monmouth Junction</v>
      </c>
      <c r="H260" s="12" t="str">
        <f>VLOOKUP($E260,NJLookup2024_2025[],4,FALSE)</f>
        <v>Metuchen</v>
      </c>
      <c r="I260" s="12">
        <f>VLOOKUP($E260,NJLookup2024_2025[],5,FALSE)</f>
        <v>63</v>
      </c>
      <c r="J260" s="11" t="str">
        <f>VLOOKUP($E260,NJLookup2024_2025[],6,FALSE)</f>
        <v>Robert DiBella</v>
      </c>
      <c r="K260" s="12" t="str">
        <f>VLOOKUP($E260,NJLookup2024_2025[],7,FALSE)</f>
        <v>Metuchen Diocese Chapter</v>
      </c>
      <c r="L260" s="14">
        <f>$O$3-D260</f>
        <v>38</v>
      </c>
    </row>
    <row r="261" spans="1:12" x14ac:dyDescent="0.35">
      <c r="A261" s="12">
        <v>1282996</v>
      </c>
      <c r="B261" t="s">
        <v>983</v>
      </c>
      <c r="C261" s="12" t="s">
        <v>725</v>
      </c>
      <c r="D261" s="15">
        <v>45541</v>
      </c>
      <c r="E261" s="12">
        <v>14658</v>
      </c>
      <c r="F261" s="12" t="str">
        <f>VLOOKUP($E261,NJLookup2024_2025[],2,FALSE)</f>
        <v>Nativity of Our Lord</v>
      </c>
      <c r="G261" s="12" t="str">
        <f>VLOOKUP($E261,NJLookup2024_2025[],3,FALSE)</f>
        <v>Monroe</v>
      </c>
      <c r="H261" s="12" t="str">
        <f>VLOOKUP($E261,NJLookup2024_2025[],4,FALSE)</f>
        <v>Metuchen</v>
      </c>
      <c r="I261" s="12">
        <f>VLOOKUP($E261,NJLookup2024_2025[],5,FALSE)</f>
        <v>63</v>
      </c>
      <c r="J261" s="11" t="str">
        <f>VLOOKUP($E261,NJLookup2024_2025[],6,FALSE)</f>
        <v>Robert DiBella</v>
      </c>
      <c r="K261" s="12" t="str">
        <f>VLOOKUP($E261,NJLookup2024_2025[],7,FALSE)</f>
        <v>Metuchen Diocese Chapter</v>
      </c>
      <c r="L261" s="14">
        <f>$O$3-D261</f>
        <v>56</v>
      </c>
    </row>
    <row r="262" spans="1:12" x14ac:dyDescent="0.35">
      <c r="A262" s="12">
        <v>5469469</v>
      </c>
      <c r="B262" t="s">
        <v>910</v>
      </c>
      <c r="C262" s="12" t="s">
        <v>921</v>
      </c>
      <c r="D262" s="15">
        <v>45537</v>
      </c>
      <c r="E262" s="12">
        <v>7046</v>
      </c>
      <c r="F262" s="12" t="str">
        <f>VLOOKUP($E262,NJLookup2024_2025[],2,FALSE)</f>
        <v>St. Cecilia's</v>
      </c>
      <c r="G262" s="12" t="str">
        <f>VLOOKUP($E262,NJLookup2024_2025[],3,FALSE)</f>
        <v>Monmouth Junction</v>
      </c>
      <c r="H262" s="12" t="str">
        <f>VLOOKUP($E262,NJLookup2024_2025[],4,FALSE)</f>
        <v>Metuchen</v>
      </c>
      <c r="I262" s="12">
        <f>VLOOKUP($E262,NJLookup2024_2025[],5,FALSE)</f>
        <v>63</v>
      </c>
      <c r="J262" s="11" t="str">
        <f>VLOOKUP($E262,NJLookup2024_2025[],6,FALSE)</f>
        <v>Robert DiBella</v>
      </c>
      <c r="K262" s="12" t="str">
        <f>VLOOKUP($E262,NJLookup2024_2025[],7,FALSE)</f>
        <v>Metuchen Diocese Chapter</v>
      </c>
      <c r="L262" s="14">
        <f>$O$3-D262</f>
        <v>60</v>
      </c>
    </row>
    <row r="263" spans="1:12" x14ac:dyDescent="0.35">
      <c r="A263" s="12">
        <v>5463272</v>
      </c>
      <c r="B263" t="s">
        <v>867</v>
      </c>
      <c r="C263" s="12" t="s">
        <v>52</v>
      </c>
      <c r="D263" s="15">
        <v>45495</v>
      </c>
      <c r="E263" s="12">
        <v>7250</v>
      </c>
      <c r="F263" s="12" t="str">
        <f>VLOOKUP($E263,NJLookup2024_2025[],2,FALSE)</f>
        <v>Our Lady of Lourdes</v>
      </c>
      <c r="G263" s="12" t="str">
        <f>VLOOKUP($E263,NJLookup2024_2025[],3,FALSE)</f>
        <v>Milltown</v>
      </c>
      <c r="H263" s="12" t="str">
        <f>VLOOKUP($E263,NJLookup2024_2025[],4,FALSE)</f>
        <v>Metuchen</v>
      </c>
      <c r="I263" s="12">
        <f>VLOOKUP($E263,NJLookup2024_2025[],5,FALSE)</f>
        <v>63</v>
      </c>
      <c r="J263" s="11" t="str">
        <f>VLOOKUP($E263,NJLookup2024_2025[],6,FALSE)</f>
        <v>Robert DiBella</v>
      </c>
      <c r="K263" s="12" t="str">
        <f>VLOOKUP($E263,NJLookup2024_2025[],7,FALSE)</f>
        <v>Metuchen Diocese Chapter</v>
      </c>
      <c r="L263" s="14">
        <f>$O$3-D263</f>
        <v>102</v>
      </c>
    </row>
    <row r="264" spans="1:12" x14ac:dyDescent="0.35">
      <c r="A264" s="12">
        <v>5404717</v>
      </c>
      <c r="B264" t="s">
        <v>737</v>
      </c>
      <c r="C264" s="12" t="s">
        <v>52</v>
      </c>
      <c r="D264" s="15">
        <v>45266</v>
      </c>
      <c r="E264" s="12">
        <v>7250</v>
      </c>
      <c r="F264" s="12" t="str">
        <f>VLOOKUP($E264,NJLookup2024_2025[],2,FALSE)</f>
        <v>Our Lady of Lourdes</v>
      </c>
      <c r="G264" s="12" t="str">
        <f>VLOOKUP($E264,NJLookup2024_2025[],3,FALSE)</f>
        <v>Milltown</v>
      </c>
      <c r="H264" s="12" t="str">
        <f>VLOOKUP($E264,NJLookup2024_2025[],4,FALSE)</f>
        <v>Metuchen</v>
      </c>
      <c r="I264" s="12">
        <f>VLOOKUP($E264,NJLookup2024_2025[],5,FALSE)</f>
        <v>63</v>
      </c>
      <c r="J264" s="11" t="str">
        <f>VLOOKUP($E264,NJLookup2024_2025[],6,FALSE)</f>
        <v>Robert DiBella</v>
      </c>
      <c r="K264" s="12" t="str">
        <f>VLOOKUP($E264,NJLookup2024_2025[],7,FALSE)</f>
        <v>Metuchen Diocese Chapter</v>
      </c>
      <c r="L264" s="14">
        <f>$O$3-D264</f>
        <v>331</v>
      </c>
    </row>
    <row r="265" spans="1:12" x14ac:dyDescent="0.35">
      <c r="A265" s="12">
        <v>5390155</v>
      </c>
      <c r="B265" t="s">
        <v>8</v>
      </c>
      <c r="C265" s="12" t="s">
        <v>52</v>
      </c>
      <c r="D265" s="15">
        <v>45208</v>
      </c>
      <c r="E265" s="12">
        <v>7250</v>
      </c>
      <c r="F265" s="12" t="str">
        <f>VLOOKUP($E265,NJLookup2024_2025[],2,FALSE)</f>
        <v>Our Lady of Lourdes</v>
      </c>
      <c r="G265" s="12" t="str">
        <f>VLOOKUP($E265,NJLookup2024_2025[],3,FALSE)</f>
        <v>Milltown</v>
      </c>
      <c r="H265" s="12" t="str">
        <f>VLOOKUP($E265,NJLookup2024_2025[],4,FALSE)</f>
        <v>Metuchen</v>
      </c>
      <c r="I265" s="12">
        <f>VLOOKUP($E265,NJLookup2024_2025[],5,FALSE)</f>
        <v>63</v>
      </c>
      <c r="J265" s="11" t="str">
        <f>VLOOKUP($E265,NJLookup2024_2025[],6,FALSE)</f>
        <v>Robert DiBella</v>
      </c>
      <c r="K265" s="12" t="str">
        <f>VLOOKUP($E265,NJLookup2024_2025[],7,FALSE)</f>
        <v>Metuchen Diocese Chapter</v>
      </c>
      <c r="L265" s="14">
        <f>$O$3-D265</f>
        <v>389</v>
      </c>
    </row>
    <row r="266" spans="1:12" x14ac:dyDescent="0.35">
      <c r="A266" s="12">
        <v>3355391</v>
      </c>
      <c r="B266" t="s">
        <v>1109</v>
      </c>
      <c r="C266" s="12" t="s">
        <v>274</v>
      </c>
      <c r="D266" s="15">
        <v>45595</v>
      </c>
      <c r="E266" s="12">
        <v>2393</v>
      </c>
      <c r="F266" s="12" t="str">
        <f>VLOOKUP($E266,NJLookup2024_2025[],2,FALSE)</f>
        <v>St. Elizabeth</v>
      </c>
      <c r="G266" s="12" t="str">
        <f>VLOOKUP($E266,NJLookup2024_2025[],3,FALSE)</f>
        <v>Basking Ridge</v>
      </c>
      <c r="H266" s="12" t="str">
        <f>VLOOKUP($E266,NJLookup2024_2025[],4,FALSE)</f>
        <v>Metuchen</v>
      </c>
      <c r="I266" s="12">
        <f>VLOOKUP($E266,NJLookup2024_2025[],5,FALSE)</f>
        <v>64</v>
      </c>
      <c r="J266" s="11" t="str">
        <f>VLOOKUP($E266,NJLookup2024_2025[],6,FALSE)</f>
        <v>James Gallombardo</v>
      </c>
      <c r="K266" s="12" t="str">
        <f>VLOOKUP($E266,NJLookup2024_2025[],7,FALSE)</f>
        <v>Metuchen Diocese Chapter</v>
      </c>
      <c r="L266" s="14">
        <f>$O$3-D266</f>
        <v>2</v>
      </c>
    </row>
    <row r="267" spans="1:12" x14ac:dyDescent="0.35">
      <c r="A267" s="12">
        <v>5487036</v>
      </c>
      <c r="B267" t="s">
        <v>1060</v>
      </c>
      <c r="C267" s="12" t="s">
        <v>749</v>
      </c>
      <c r="D267" s="15">
        <v>45594</v>
      </c>
      <c r="E267" s="12">
        <v>5959</v>
      </c>
      <c r="F267" s="12" t="str">
        <f>VLOOKUP($E267,NJLookup2024_2025[],2,FALSE)</f>
        <v>Our Lady of the Hills</v>
      </c>
      <c r="G267" s="12" t="str">
        <f>VLOOKUP($E267,NJLookup2024_2025[],3,FALSE)</f>
        <v>Martinsville</v>
      </c>
      <c r="H267" s="12" t="str">
        <f>VLOOKUP($E267,NJLookup2024_2025[],4,FALSE)</f>
        <v>Metuchen</v>
      </c>
      <c r="I267" s="12">
        <f>VLOOKUP($E267,NJLookup2024_2025[],5,FALSE)</f>
        <v>64</v>
      </c>
      <c r="J267" s="11" t="str">
        <f>VLOOKUP($E267,NJLookup2024_2025[],6,FALSE)</f>
        <v>James Gallombardo</v>
      </c>
      <c r="K267" s="12" t="str">
        <f>VLOOKUP($E267,NJLookup2024_2025[],7,FALSE)</f>
        <v>Metuchen Diocese Chapter</v>
      </c>
      <c r="L267" s="14">
        <f>$O$3-D267</f>
        <v>3</v>
      </c>
    </row>
    <row r="268" spans="1:12" x14ac:dyDescent="0.35">
      <c r="A268" s="12">
        <v>5485718</v>
      </c>
      <c r="B268" t="s">
        <v>1044</v>
      </c>
      <c r="C268" s="12" t="s">
        <v>1091</v>
      </c>
      <c r="D268" s="15">
        <v>45589</v>
      </c>
      <c r="E268" s="12">
        <v>12700</v>
      </c>
      <c r="F268" s="12" t="str">
        <f>VLOOKUP($E268,NJLookup2024_2025[],2,FALSE)</f>
        <v>Our Lady of Mount Virgin</v>
      </c>
      <c r="G268" s="12" t="str">
        <f>VLOOKUP($E268,NJLookup2024_2025[],3,FALSE)</f>
        <v>Middlesex</v>
      </c>
      <c r="H268" s="12" t="str">
        <f>VLOOKUP($E268,NJLookup2024_2025[],4,FALSE)</f>
        <v>Metuchen</v>
      </c>
      <c r="I268" s="12">
        <f>VLOOKUP($E268,NJLookup2024_2025[],5,FALSE)</f>
        <v>64</v>
      </c>
      <c r="J268" s="11" t="str">
        <f>VLOOKUP($E268,NJLookup2024_2025[],6,FALSE)</f>
        <v>James Gallombardo</v>
      </c>
      <c r="K268" s="12" t="str">
        <f>VLOOKUP($E268,NJLookup2024_2025[],7,FALSE)</f>
        <v>Metuchen Diocese Chapter</v>
      </c>
      <c r="L268" s="14">
        <f>$O$3-D268</f>
        <v>8</v>
      </c>
    </row>
    <row r="269" spans="1:12" x14ac:dyDescent="0.35">
      <c r="A269" s="12">
        <v>5485589</v>
      </c>
      <c r="B269" t="s">
        <v>1090</v>
      </c>
      <c r="C269" s="12" t="s">
        <v>22</v>
      </c>
      <c r="D269" s="15">
        <v>45588</v>
      </c>
      <c r="E269" s="12">
        <v>5959</v>
      </c>
      <c r="F269" s="12" t="str">
        <f>VLOOKUP($E269,NJLookup2024_2025[],2,FALSE)</f>
        <v>Our Lady of the Hills</v>
      </c>
      <c r="G269" s="12" t="str">
        <f>VLOOKUP($E269,NJLookup2024_2025[],3,FALSE)</f>
        <v>Martinsville</v>
      </c>
      <c r="H269" s="12" t="str">
        <f>VLOOKUP($E269,NJLookup2024_2025[],4,FALSE)</f>
        <v>Metuchen</v>
      </c>
      <c r="I269" s="12">
        <f>VLOOKUP($E269,NJLookup2024_2025[],5,FALSE)</f>
        <v>64</v>
      </c>
      <c r="J269" s="11" t="str">
        <f>VLOOKUP($E269,NJLookup2024_2025[],6,FALSE)</f>
        <v>James Gallombardo</v>
      </c>
      <c r="K269" s="12" t="str">
        <f>VLOOKUP($E269,NJLookup2024_2025[],7,FALSE)</f>
        <v>Metuchen Diocese Chapter</v>
      </c>
      <c r="L269" s="14">
        <f>$O$3-D269</f>
        <v>9</v>
      </c>
    </row>
    <row r="270" spans="1:12" x14ac:dyDescent="0.35">
      <c r="A270" s="12">
        <v>5485101</v>
      </c>
      <c r="B270" t="s">
        <v>1041</v>
      </c>
      <c r="C270" s="12" t="s">
        <v>1085</v>
      </c>
      <c r="D270" s="15">
        <v>45587</v>
      </c>
      <c r="E270" s="12">
        <v>5959</v>
      </c>
      <c r="F270" s="12" t="str">
        <f>VLOOKUP($E270,NJLookup2024_2025[],2,FALSE)</f>
        <v>Our Lady of the Hills</v>
      </c>
      <c r="G270" s="12" t="str">
        <f>VLOOKUP($E270,NJLookup2024_2025[],3,FALSE)</f>
        <v>Martinsville</v>
      </c>
      <c r="H270" s="12" t="str">
        <f>VLOOKUP($E270,NJLookup2024_2025[],4,FALSE)</f>
        <v>Metuchen</v>
      </c>
      <c r="I270" s="12">
        <f>VLOOKUP($E270,NJLookup2024_2025[],5,FALSE)</f>
        <v>64</v>
      </c>
      <c r="J270" s="11" t="str">
        <f>VLOOKUP($E270,NJLookup2024_2025[],6,FALSE)</f>
        <v>James Gallombardo</v>
      </c>
      <c r="K270" s="12" t="str">
        <f>VLOOKUP($E270,NJLookup2024_2025[],7,FALSE)</f>
        <v>Metuchen Diocese Chapter</v>
      </c>
      <c r="L270" s="14">
        <f>$O$3-D270</f>
        <v>10</v>
      </c>
    </row>
    <row r="271" spans="1:12" x14ac:dyDescent="0.35">
      <c r="A271" s="12">
        <v>5392622</v>
      </c>
      <c r="B271" t="s">
        <v>1014</v>
      </c>
      <c r="C271" s="12" t="s">
        <v>750</v>
      </c>
      <c r="D271" s="15">
        <v>45574</v>
      </c>
      <c r="E271" s="12">
        <v>2393</v>
      </c>
      <c r="F271" s="12" t="str">
        <f>VLOOKUP($E271,NJLookup2024_2025[],2,FALSE)</f>
        <v>St. Elizabeth</v>
      </c>
      <c r="G271" s="12" t="str">
        <f>VLOOKUP($E271,NJLookup2024_2025[],3,FALSE)</f>
        <v>Basking Ridge</v>
      </c>
      <c r="H271" s="12" t="str">
        <f>VLOOKUP($E271,NJLookup2024_2025[],4,FALSE)</f>
        <v>Metuchen</v>
      </c>
      <c r="I271" s="12">
        <f>VLOOKUP($E271,NJLookup2024_2025[],5,FALSE)</f>
        <v>64</v>
      </c>
      <c r="J271" s="11" t="str">
        <f>VLOOKUP($E271,NJLookup2024_2025[],6,FALSE)</f>
        <v>James Gallombardo</v>
      </c>
      <c r="K271" s="12" t="str">
        <f>VLOOKUP($E271,NJLookup2024_2025[],7,FALSE)</f>
        <v>Metuchen Diocese Chapter</v>
      </c>
      <c r="L271" s="14">
        <f>$O$3-D271</f>
        <v>23</v>
      </c>
    </row>
    <row r="272" spans="1:12" x14ac:dyDescent="0.35">
      <c r="A272" s="12">
        <v>5467925</v>
      </c>
      <c r="B272" t="s">
        <v>889</v>
      </c>
      <c r="C272" s="12" t="s">
        <v>616</v>
      </c>
      <c r="D272" s="15">
        <v>45520</v>
      </c>
      <c r="E272" s="12">
        <v>12700</v>
      </c>
      <c r="F272" s="12" t="str">
        <f>VLOOKUP($E272,NJLookup2024_2025[],2,FALSE)</f>
        <v>Our Lady of Mount Virgin</v>
      </c>
      <c r="G272" s="12" t="str">
        <f>VLOOKUP($E272,NJLookup2024_2025[],3,FALSE)</f>
        <v>Middlesex</v>
      </c>
      <c r="H272" s="12" t="str">
        <f>VLOOKUP($E272,NJLookup2024_2025[],4,FALSE)</f>
        <v>Metuchen</v>
      </c>
      <c r="I272" s="12">
        <f>VLOOKUP($E272,NJLookup2024_2025[],5,FALSE)</f>
        <v>64</v>
      </c>
      <c r="J272" s="11" t="str">
        <f>VLOOKUP($E272,NJLookup2024_2025[],6,FALSE)</f>
        <v>James Gallombardo</v>
      </c>
      <c r="K272" s="12" t="str">
        <f>VLOOKUP($E272,NJLookup2024_2025[],7,FALSE)</f>
        <v>Metuchen Diocese Chapter</v>
      </c>
      <c r="L272" s="14">
        <f>$O$3-D272</f>
        <v>77</v>
      </c>
    </row>
    <row r="273" spans="1:12" x14ac:dyDescent="0.35">
      <c r="A273" s="12">
        <v>5466868</v>
      </c>
      <c r="B273" t="s">
        <v>883</v>
      </c>
      <c r="C273" s="12" t="s">
        <v>802</v>
      </c>
      <c r="D273" s="15">
        <v>45514</v>
      </c>
      <c r="E273" s="12">
        <v>5959</v>
      </c>
      <c r="F273" s="12" t="str">
        <f>VLOOKUP($E273,NJLookup2024_2025[],2,FALSE)</f>
        <v>Our Lady of the Hills</v>
      </c>
      <c r="G273" s="12" t="str">
        <f>VLOOKUP($E273,NJLookup2024_2025[],3,FALSE)</f>
        <v>Martinsville</v>
      </c>
      <c r="H273" s="12" t="str">
        <f>VLOOKUP($E273,NJLookup2024_2025[],4,FALSE)</f>
        <v>Metuchen</v>
      </c>
      <c r="I273" s="12">
        <f>VLOOKUP($E273,NJLookup2024_2025[],5,FALSE)</f>
        <v>64</v>
      </c>
      <c r="J273" s="11" t="str">
        <f>VLOOKUP($E273,NJLookup2024_2025[],6,FALSE)</f>
        <v>James Gallombardo</v>
      </c>
      <c r="K273" s="12" t="str">
        <f>VLOOKUP($E273,NJLookup2024_2025[],7,FALSE)</f>
        <v>Metuchen Diocese Chapter</v>
      </c>
      <c r="L273" s="14">
        <f>$O$3-D273</f>
        <v>83</v>
      </c>
    </row>
    <row r="274" spans="1:12" x14ac:dyDescent="0.35">
      <c r="A274" s="12">
        <v>5455192</v>
      </c>
      <c r="B274" t="s">
        <v>836</v>
      </c>
      <c r="C274" s="12" t="s">
        <v>274</v>
      </c>
      <c r="D274" s="15">
        <v>45455</v>
      </c>
      <c r="E274" s="12">
        <v>5959</v>
      </c>
      <c r="F274" s="12" t="str">
        <f>VLOOKUP($E274,NJLookup2024_2025[],2,FALSE)</f>
        <v>Our Lady of the Hills</v>
      </c>
      <c r="G274" s="12" t="str">
        <f>VLOOKUP($E274,NJLookup2024_2025[],3,FALSE)</f>
        <v>Martinsville</v>
      </c>
      <c r="H274" s="12" t="str">
        <f>VLOOKUP($E274,NJLookup2024_2025[],4,FALSE)</f>
        <v>Metuchen</v>
      </c>
      <c r="I274" s="12">
        <f>VLOOKUP($E274,NJLookup2024_2025[],5,FALSE)</f>
        <v>64</v>
      </c>
      <c r="J274" s="11" t="str">
        <f>VLOOKUP($E274,NJLookup2024_2025[],6,FALSE)</f>
        <v>James Gallombardo</v>
      </c>
      <c r="K274" s="12" t="str">
        <f>VLOOKUP($E274,NJLookup2024_2025[],7,FALSE)</f>
        <v>Metuchen Diocese Chapter</v>
      </c>
      <c r="L274" s="14">
        <f>$O$3-D274</f>
        <v>142</v>
      </c>
    </row>
    <row r="275" spans="1:12" x14ac:dyDescent="0.35">
      <c r="A275" s="12">
        <v>5455076</v>
      </c>
      <c r="B275" t="s">
        <v>835</v>
      </c>
      <c r="C275" s="12" t="s">
        <v>749</v>
      </c>
      <c r="D275" s="15">
        <v>45454</v>
      </c>
      <c r="E275" s="12">
        <v>5959</v>
      </c>
      <c r="F275" s="12" t="str">
        <f>VLOOKUP($E275,NJLookup2024_2025[],2,FALSE)</f>
        <v>Our Lady of the Hills</v>
      </c>
      <c r="G275" s="12" t="str">
        <f>VLOOKUP($E275,NJLookup2024_2025[],3,FALSE)</f>
        <v>Martinsville</v>
      </c>
      <c r="H275" s="12" t="str">
        <f>VLOOKUP($E275,NJLookup2024_2025[],4,FALSE)</f>
        <v>Metuchen</v>
      </c>
      <c r="I275" s="12">
        <f>VLOOKUP($E275,NJLookup2024_2025[],5,FALSE)</f>
        <v>64</v>
      </c>
      <c r="J275" s="11" t="str">
        <f>VLOOKUP($E275,NJLookup2024_2025[],6,FALSE)</f>
        <v>James Gallombardo</v>
      </c>
      <c r="K275" s="12" t="str">
        <f>VLOOKUP($E275,NJLookup2024_2025[],7,FALSE)</f>
        <v>Metuchen Diocese Chapter</v>
      </c>
      <c r="L275" s="14">
        <f>$O$3-D275</f>
        <v>143</v>
      </c>
    </row>
    <row r="276" spans="1:12" x14ac:dyDescent="0.35">
      <c r="A276" s="12">
        <v>5486934</v>
      </c>
      <c r="B276" t="s">
        <v>1102</v>
      </c>
      <c r="C276" s="12" t="s">
        <v>1103</v>
      </c>
      <c r="D276" s="15">
        <v>45594</v>
      </c>
      <c r="E276" s="12">
        <v>15540</v>
      </c>
      <c r="F276" s="12" t="str">
        <f>VLOOKUP($E276,NJLookup2024_2025[],2,FALSE)</f>
        <v>Mother Seton</v>
      </c>
      <c r="G276" s="12" t="str">
        <f>VLOOKUP($E276,NJLookup2024_2025[],3,FALSE)</f>
        <v>Three Bridges</v>
      </c>
      <c r="H276" s="12" t="str">
        <f>VLOOKUP($E276,NJLookup2024_2025[],4,FALSE)</f>
        <v>Metuchen</v>
      </c>
      <c r="I276" s="12">
        <f>VLOOKUP($E276,NJLookup2024_2025[],5,FALSE)</f>
        <v>65</v>
      </c>
      <c r="J276" s="11" t="str">
        <f>VLOOKUP($E276,NJLookup2024_2025[],6,FALSE)</f>
        <v>Timothy Glackin</v>
      </c>
      <c r="K276" s="12" t="str">
        <f>VLOOKUP($E276,NJLookup2024_2025[],7,FALSE)</f>
        <v>Metuchen Diocese Chapter</v>
      </c>
      <c r="L276" s="14">
        <f>$O$3-D276</f>
        <v>3</v>
      </c>
    </row>
    <row r="277" spans="1:12" x14ac:dyDescent="0.35">
      <c r="A277" s="12">
        <v>5487007</v>
      </c>
      <c r="B277" t="s">
        <v>1059</v>
      </c>
      <c r="C277" s="12" t="s">
        <v>121</v>
      </c>
      <c r="D277" s="15">
        <v>45594</v>
      </c>
      <c r="E277" s="12">
        <v>15540</v>
      </c>
      <c r="F277" s="12" t="str">
        <f>VLOOKUP($E277,NJLookup2024_2025[],2,FALSE)</f>
        <v>Mother Seton</v>
      </c>
      <c r="G277" s="12" t="str">
        <f>VLOOKUP($E277,NJLookup2024_2025[],3,FALSE)</f>
        <v>Three Bridges</v>
      </c>
      <c r="H277" s="12" t="str">
        <f>VLOOKUP($E277,NJLookup2024_2025[],4,FALSE)</f>
        <v>Metuchen</v>
      </c>
      <c r="I277" s="12">
        <f>VLOOKUP($E277,NJLookup2024_2025[],5,FALSE)</f>
        <v>65</v>
      </c>
      <c r="J277" s="11" t="str">
        <f>VLOOKUP($E277,NJLookup2024_2025[],6,FALSE)</f>
        <v>Timothy Glackin</v>
      </c>
      <c r="K277" s="12" t="str">
        <f>VLOOKUP($E277,NJLookup2024_2025[],7,FALSE)</f>
        <v>Metuchen Diocese Chapter</v>
      </c>
      <c r="L277" s="14">
        <f>$O$3-D277</f>
        <v>3</v>
      </c>
    </row>
    <row r="278" spans="1:12" x14ac:dyDescent="0.35">
      <c r="A278" s="12">
        <v>5486581</v>
      </c>
      <c r="B278" t="s">
        <v>1057</v>
      </c>
      <c r="C278" s="12" t="s">
        <v>1097</v>
      </c>
      <c r="D278" s="15">
        <v>45593</v>
      </c>
      <c r="E278" s="12">
        <v>15540</v>
      </c>
      <c r="F278" s="12" t="str">
        <f>VLOOKUP($E278,NJLookup2024_2025[],2,FALSE)</f>
        <v>Mother Seton</v>
      </c>
      <c r="G278" s="12" t="str">
        <f>VLOOKUP($E278,NJLookup2024_2025[],3,FALSE)</f>
        <v>Three Bridges</v>
      </c>
      <c r="H278" s="12" t="str">
        <f>VLOOKUP($E278,NJLookup2024_2025[],4,FALSE)</f>
        <v>Metuchen</v>
      </c>
      <c r="I278" s="12">
        <f>VLOOKUP($E278,NJLookup2024_2025[],5,FALSE)</f>
        <v>65</v>
      </c>
      <c r="J278" s="11" t="str">
        <f>VLOOKUP($E278,NJLookup2024_2025[],6,FALSE)</f>
        <v>Timothy Glackin</v>
      </c>
      <c r="K278" s="12" t="str">
        <f>VLOOKUP($E278,NJLookup2024_2025[],7,FALSE)</f>
        <v>Metuchen Diocese Chapter</v>
      </c>
      <c r="L278" s="14">
        <f>$O$3-D278</f>
        <v>4</v>
      </c>
    </row>
    <row r="279" spans="1:12" x14ac:dyDescent="0.35">
      <c r="A279" s="12">
        <v>5485381</v>
      </c>
      <c r="B279" t="s">
        <v>1086</v>
      </c>
      <c r="C279" s="12" t="s">
        <v>121</v>
      </c>
      <c r="D279" s="15">
        <v>45588</v>
      </c>
      <c r="E279" s="12">
        <v>15540</v>
      </c>
      <c r="F279" s="12" t="str">
        <f>VLOOKUP($E279,NJLookup2024_2025[],2,FALSE)</f>
        <v>Mother Seton</v>
      </c>
      <c r="G279" s="12" t="str">
        <f>VLOOKUP($E279,NJLookup2024_2025[],3,FALSE)</f>
        <v>Three Bridges</v>
      </c>
      <c r="H279" s="12" t="str">
        <f>VLOOKUP($E279,NJLookup2024_2025[],4,FALSE)</f>
        <v>Metuchen</v>
      </c>
      <c r="I279" s="12">
        <f>VLOOKUP($E279,NJLookup2024_2025[],5,FALSE)</f>
        <v>65</v>
      </c>
      <c r="J279" s="11" t="str">
        <f>VLOOKUP($E279,NJLookup2024_2025[],6,FALSE)</f>
        <v>Timothy Glackin</v>
      </c>
      <c r="K279" s="12" t="str">
        <f>VLOOKUP($E279,NJLookup2024_2025[],7,FALSE)</f>
        <v>Metuchen Diocese Chapter</v>
      </c>
      <c r="L279" s="14">
        <f>$O$3-D279</f>
        <v>9</v>
      </c>
    </row>
    <row r="280" spans="1:12" x14ac:dyDescent="0.35">
      <c r="A280" s="12">
        <v>5483804</v>
      </c>
      <c r="B280" t="s">
        <v>1082</v>
      </c>
      <c r="C280" s="12" t="s">
        <v>1083</v>
      </c>
      <c r="D280" s="15">
        <v>45587</v>
      </c>
      <c r="E280" s="12">
        <v>11415</v>
      </c>
      <c r="F280" s="12" t="str">
        <f>VLOOKUP($E280,NJLookup2024_2025[],2,FALSE)</f>
        <v>Millstone Valley</v>
      </c>
      <c r="G280" s="12" t="str">
        <f>VLOOKUP($E280,NJLookup2024_2025[],3,FALSE)</f>
        <v>Hillsborough</v>
      </c>
      <c r="H280" s="12" t="str">
        <f>VLOOKUP($E280,NJLookup2024_2025[],4,FALSE)</f>
        <v>Metuchen</v>
      </c>
      <c r="I280" s="12">
        <f>VLOOKUP($E280,NJLookup2024_2025[],5,FALSE)</f>
        <v>65</v>
      </c>
      <c r="J280" s="11" t="str">
        <f>VLOOKUP($E280,NJLookup2024_2025[],6,FALSE)</f>
        <v>Timothy Glackin</v>
      </c>
      <c r="K280" s="12" t="str">
        <f>VLOOKUP($E280,NJLookup2024_2025[],7,FALSE)</f>
        <v>Metuchen Diocese Chapter</v>
      </c>
      <c r="L280" s="14">
        <f>$O$3-D280</f>
        <v>10</v>
      </c>
    </row>
    <row r="281" spans="1:12" x14ac:dyDescent="0.35">
      <c r="A281" s="12">
        <v>5423606</v>
      </c>
      <c r="B281" t="s">
        <v>753</v>
      </c>
      <c r="C281" s="12" t="s">
        <v>749</v>
      </c>
      <c r="D281" s="15">
        <v>45346</v>
      </c>
      <c r="E281" s="12">
        <v>1432</v>
      </c>
      <c r="F281" s="12" t="str">
        <f>VLOOKUP($E281,NJLookup2024_2025[],2,FALSE)</f>
        <v>Somerville</v>
      </c>
      <c r="G281" s="12" t="str">
        <f>VLOOKUP($E281,NJLookup2024_2025[],3,FALSE)</f>
        <v>Somerville</v>
      </c>
      <c r="H281" s="12" t="str">
        <f>VLOOKUP($E281,NJLookup2024_2025[],4,FALSE)</f>
        <v>Metuchen</v>
      </c>
      <c r="I281" s="12">
        <f>VLOOKUP($E281,NJLookup2024_2025[],5,FALSE)</f>
        <v>65</v>
      </c>
      <c r="J281" s="11" t="str">
        <f>VLOOKUP($E281,NJLookup2024_2025[],6,FALSE)</f>
        <v>Timothy Glackin</v>
      </c>
      <c r="K281" s="12" t="str">
        <f>VLOOKUP($E281,NJLookup2024_2025[],7,FALSE)</f>
        <v>Metuchen Diocese Chapter</v>
      </c>
      <c r="L281" s="14">
        <f>$O$3-D281</f>
        <v>251</v>
      </c>
    </row>
    <row r="282" spans="1:12" x14ac:dyDescent="0.35">
      <c r="A282" s="12">
        <v>5372210</v>
      </c>
      <c r="B282" t="s">
        <v>13</v>
      </c>
      <c r="C282" s="12" t="s">
        <v>54</v>
      </c>
      <c r="D282" s="15">
        <v>45160</v>
      </c>
      <c r="E282" s="12">
        <v>13264</v>
      </c>
      <c r="F282" s="12" t="str">
        <f>VLOOKUP($E282,NJLookup2024_2025[],2,FALSE)</f>
        <v>Sgt. John F Basilone</v>
      </c>
      <c r="G282" s="12" t="str">
        <f>VLOOKUP($E282,NJLookup2024_2025[],3,FALSE)</f>
        <v>Raritan</v>
      </c>
      <c r="H282" s="12" t="str">
        <f>VLOOKUP($E282,NJLookup2024_2025[],4,FALSE)</f>
        <v>Metuchen</v>
      </c>
      <c r="I282" s="12">
        <f>VLOOKUP($E282,NJLookup2024_2025[],5,FALSE)</f>
        <v>65</v>
      </c>
      <c r="J282" s="11" t="str">
        <f>VLOOKUP($E282,NJLookup2024_2025[],6,FALSE)</f>
        <v>Timothy Glackin</v>
      </c>
      <c r="K282" s="12" t="str">
        <f>VLOOKUP($E282,NJLookup2024_2025[],7,FALSE)</f>
        <v>Metuchen Diocese Chapter</v>
      </c>
      <c r="L282" s="14">
        <f>$O$3-D282</f>
        <v>437</v>
      </c>
    </row>
    <row r="283" spans="1:12" x14ac:dyDescent="0.35">
      <c r="A283" s="12">
        <v>5482239</v>
      </c>
      <c r="B283" t="s">
        <v>997</v>
      </c>
      <c r="C283" s="12" t="s">
        <v>282</v>
      </c>
      <c r="D283" s="15">
        <v>45576</v>
      </c>
      <c r="E283" s="12">
        <v>2544</v>
      </c>
      <c r="F283" s="12" t="str">
        <f>VLOOKUP($E283,NJLookup2024_2025[],2,FALSE)</f>
        <v>Commodore John Barry</v>
      </c>
      <c r="G283" s="12" t="str">
        <f>VLOOKUP($E283,NJLookup2024_2025[],3,FALSE)</f>
        <v>Dunellen</v>
      </c>
      <c r="H283" s="12" t="str">
        <f>VLOOKUP($E283,NJLookup2024_2025[],4,FALSE)</f>
        <v>Metuchen</v>
      </c>
      <c r="I283" s="12">
        <f>VLOOKUP($E283,NJLookup2024_2025[],5,FALSE)</f>
        <v>66</v>
      </c>
      <c r="J283" s="11" t="str">
        <f>VLOOKUP($E283,NJLookup2024_2025[],6,FALSE)</f>
        <v>Mario Fabella</v>
      </c>
      <c r="K283" s="12" t="str">
        <f>VLOOKUP($E283,NJLookup2024_2025[],7,FALSE)</f>
        <v>Metuchen Diocese Chapter</v>
      </c>
      <c r="L283" s="14">
        <f>$O$3-D283</f>
        <v>21</v>
      </c>
    </row>
    <row r="284" spans="1:12" x14ac:dyDescent="0.35">
      <c r="A284" s="12">
        <v>5476332</v>
      </c>
      <c r="B284" t="s">
        <v>951</v>
      </c>
      <c r="C284" s="12" t="s">
        <v>616</v>
      </c>
      <c r="D284" s="15">
        <v>45558</v>
      </c>
      <c r="E284" s="12">
        <v>2544</v>
      </c>
      <c r="F284" s="12" t="str">
        <f>VLOOKUP($E284,NJLookup2024_2025[],2,FALSE)</f>
        <v>Commodore John Barry</v>
      </c>
      <c r="G284" s="12" t="str">
        <f>VLOOKUP($E284,NJLookup2024_2025[],3,FALSE)</f>
        <v>Dunellen</v>
      </c>
      <c r="H284" s="12" t="str">
        <f>VLOOKUP($E284,NJLookup2024_2025[],4,FALSE)</f>
        <v>Metuchen</v>
      </c>
      <c r="I284" s="12">
        <f>VLOOKUP($E284,NJLookup2024_2025[],5,FALSE)</f>
        <v>66</v>
      </c>
      <c r="J284" s="11" t="str">
        <f>VLOOKUP($E284,NJLookup2024_2025[],6,FALSE)</f>
        <v>Mario Fabella</v>
      </c>
      <c r="K284" s="12" t="str">
        <f>VLOOKUP($E284,NJLookup2024_2025[],7,FALSE)</f>
        <v>Metuchen Diocese Chapter</v>
      </c>
      <c r="L284" s="14">
        <f>$O$3-D284</f>
        <v>39</v>
      </c>
    </row>
    <row r="285" spans="1:12" x14ac:dyDescent="0.35">
      <c r="A285" s="12">
        <v>5473543</v>
      </c>
      <c r="B285" t="s">
        <v>986</v>
      </c>
      <c r="C285" s="12" t="s">
        <v>282</v>
      </c>
      <c r="D285" s="15">
        <v>45547</v>
      </c>
      <c r="E285" s="12">
        <v>2544</v>
      </c>
      <c r="F285" s="12" t="str">
        <f>VLOOKUP($E285,NJLookup2024_2025[],2,FALSE)</f>
        <v>Commodore John Barry</v>
      </c>
      <c r="G285" s="12" t="str">
        <f>VLOOKUP($E285,NJLookup2024_2025[],3,FALSE)</f>
        <v>Dunellen</v>
      </c>
      <c r="H285" s="12" t="str">
        <f>VLOOKUP($E285,NJLookup2024_2025[],4,FALSE)</f>
        <v>Metuchen</v>
      </c>
      <c r="I285" s="12">
        <f>VLOOKUP($E285,NJLookup2024_2025[],5,FALSE)</f>
        <v>66</v>
      </c>
      <c r="J285" s="11" t="str">
        <f>VLOOKUP($E285,NJLookup2024_2025[],6,FALSE)</f>
        <v>Mario Fabella</v>
      </c>
      <c r="K285" s="12" t="str">
        <f>VLOOKUP($E285,NJLookup2024_2025[],7,FALSE)</f>
        <v>Metuchen Diocese Chapter</v>
      </c>
      <c r="L285" s="14">
        <f>$O$3-D285</f>
        <v>50</v>
      </c>
    </row>
    <row r="286" spans="1:12" x14ac:dyDescent="0.35">
      <c r="A286" s="12">
        <v>5470695</v>
      </c>
      <c r="B286" t="s">
        <v>915</v>
      </c>
      <c r="C286" s="12" t="s">
        <v>282</v>
      </c>
      <c r="D286" s="15">
        <v>45537</v>
      </c>
      <c r="E286" s="12">
        <v>2544</v>
      </c>
      <c r="F286" s="12" t="str">
        <f>VLOOKUP($E286,NJLookup2024_2025[],2,FALSE)</f>
        <v>Commodore John Barry</v>
      </c>
      <c r="G286" s="12" t="str">
        <f>VLOOKUP($E286,NJLookup2024_2025[],3,FALSE)</f>
        <v>Dunellen</v>
      </c>
      <c r="H286" s="12" t="str">
        <f>VLOOKUP($E286,NJLookup2024_2025[],4,FALSE)</f>
        <v>Metuchen</v>
      </c>
      <c r="I286" s="12">
        <f>VLOOKUP($E286,NJLookup2024_2025[],5,FALSE)</f>
        <v>66</v>
      </c>
      <c r="J286" s="11" t="str">
        <f>VLOOKUP($E286,NJLookup2024_2025[],6,FALSE)</f>
        <v>Mario Fabella</v>
      </c>
      <c r="K286" s="12" t="str">
        <f>VLOOKUP($E286,NJLookup2024_2025[],7,FALSE)</f>
        <v>Metuchen Diocese Chapter</v>
      </c>
      <c r="L286" s="14">
        <f>$O$3-D286</f>
        <v>60</v>
      </c>
    </row>
    <row r="287" spans="1:12" x14ac:dyDescent="0.35">
      <c r="A287" s="12">
        <v>5486842</v>
      </c>
      <c r="B287" t="s">
        <v>1099</v>
      </c>
      <c r="C287" s="12" t="s">
        <v>751</v>
      </c>
      <c r="D287" s="15">
        <v>45593</v>
      </c>
      <c r="E287" s="12">
        <v>7581</v>
      </c>
      <c r="F287" s="12" t="str">
        <f>VLOOKUP($E287,NJLookup2024_2025[],2,FALSE)</f>
        <v>Delaware Valley</v>
      </c>
      <c r="G287" s="12" t="str">
        <f>VLOOKUP($E287,NJLookup2024_2025[],3,FALSE)</f>
        <v>Baptistown</v>
      </c>
      <c r="H287" s="12" t="str">
        <f>VLOOKUP($E287,NJLookup2024_2025[],4,FALSE)</f>
        <v>Metuchen</v>
      </c>
      <c r="I287" s="12">
        <f>VLOOKUP($E287,NJLookup2024_2025[],5,FALSE)</f>
        <v>67</v>
      </c>
      <c r="J287" s="11" t="str">
        <f>VLOOKUP($E287,NJLookup2024_2025[],6,FALSE)</f>
        <v>Mike Iannozzi</v>
      </c>
      <c r="K287" s="12" t="str">
        <f>VLOOKUP($E287,NJLookup2024_2025[],7,FALSE)</f>
        <v>Metuchen Diocese Chapter</v>
      </c>
      <c r="L287" s="14">
        <f>$O$3-D287</f>
        <v>4</v>
      </c>
    </row>
    <row r="288" spans="1:12" x14ac:dyDescent="0.35">
      <c r="A288" s="12">
        <v>5485378</v>
      </c>
      <c r="B288" t="s">
        <v>1087</v>
      </c>
      <c r="C288" s="12" t="s">
        <v>1088</v>
      </c>
      <c r="D288" s="15">
        <v>45588</v>
      </c>
      <c r="E288" s="12">
        <v>15217</v>
      </c>
      <c r="F288" s="12" t="str">
        <f>VLOOKUP($E288,NJLookup2024_2025[],2,FALSE)</f>
        <v>St. Catherine of Siena</v>
      </c>
      <c r="G288" s="12" t="str">
        <f>VLOOKUP($E288,NJLookup2024_2025[],3,FALSE)</f>
        <v>Pittstown</v>
      </c>
      <c r="H288" s="12" t="str">
        <f>VLOOKUP($E288,NJLookup2024_2025[],4,FALSE)</f>
        <v>Metuchen</v>
      </c>
      <c r="I288" s="12">
        <f>VLOOKUP($E288,NJLookup2024_2025[],5,FALSE)</f>
        <v>67</v>
      </c>
      <c r="J288" s="11" t="str">
        <f>VLOOKUP($E288,NJLookup2024_2025[],6,FALSE)</f>
        <v>Mike Iannozzi</v>
      </c>
      <c r="K288" s="12" t="str">
        <f>VLOOKUP($E288,NJLookup2024_2025[],7,FALSE)</f>
        <v>Metuchen Diocese Chapter</v>
      </c>
      <c r="L288" s="14">
        <f>$O$3-D288</f>
        <v>9</v>
      </c>
    </row>
    <row r="289" spans="1:12" x14ac:dyDescent="0.35">
      <c r="A289" s="12">
        <v>5484452</v>
      </c>
      <c r="B289" t="s">
        <v>1037</v>
      </c>
      <c r="C289" s="12" t="s">
        <v>1070</v>
      </c>
      <c r="D289" s="15">
        <v>45586</v>
      </c>
      <c r="E289" s="12">
        <v>6245</v>
      </c>
      <c r="F289" s="12" t="str">
        <f>VLOOKUP($E289,NJLookup2024_2025[],2,FALSE)</f>
        <v>Immaculate Conception</v>
      </c>
      <c r="G289" s="12" t="str">
        <f>VLOOKUP($E289,NJLookup2024_2025[],3,FALSE)</f>
        <v>Annandale</v>
      </c>
      <c r="H289" s="12" t="str">
        <f>VLOOKUP($E289,NJLookup2024_2025[],4,FALSE)</f>
        <v>Metuchen</v>
      </c>
      <c r="I289" s="12">
        <f>VLOOKUP($E289,NJLookup2024_2025[],5,FALSE)</f>
        <v>67</v>
      </c>
      <c r="J289" s="11" t="str">
        <f>VLOOKUP($E289,NJLookup2024_2025[],6,FALSE)</f>
        <v>Mike Iannozzi</v>
      </c>
      <c r="K289" s="12" t="str">
        <f>VLOOKUP($E289,NJLookup2024_2025[],7,FALSE)</f>
        <v>Metuchen Diocese Chapter</v>
      </c>
      <c r="L289" s="14">
        <f>$O$3-D289</f>
        <v>11</v>
      </c>
    </row>
    <row r="290" spans="1:12" x14ac:dyDescent="0.35">
      <c r="A290" s="12">
        <v>5483760</v>
      </c>
      <c r="B290" t="s">
        <v>1026</v>
      </c>
      <c r="C290" s="12" t="s">
        <v>703</v>
      </c>
      <c r="D290" s="15">
        <v>45581</v>
      </c>
      <c r="E290" s="12">
        <v>15217</v>
      </c>
      <c r="F290" s="12" t="str">
        <f>VLOOKUP($E290,NJLookup2024_2025[],2,FALSE)</f>
        <v>St. Catherine of Siena</v>
      </c>
      <c r="G290" s="12" t="str">
        <f>VLOOKUP($E290,NJLookup2024_2025[],3,FALSE)</f>
        <v>Pittstown</v>
      </c>
      <c r="H290" s="12" t="str">
        <f>VLOOKUP($E290,NJLookup2024_2025[],4,FALSE)</f>
        <v>Metuchen</v>
      </c>
      <c r="I290" s="12">
        <f>VLOOKUP($E290,NJLookup2024_2025[],5,FALSE)</f>
        <v>67</v>
      </c>
      <c r="J290" s="11" t="str">
        <f>VLOOKUP($E290,NJLookup2024_2025[],6,FALSE)</f>
        <v>Mike Iannozzi</v>
      </c>
      <c r="K290" s="12" t="str">
        <f>VLOOKUP($E290,NJLookup2024_2025[],7,FALSE)</f>
        <v>Metuchen Diocese Chapter</v>
      </c>
      <c r="L290" s="14">
        <f>$O$3-D290</f>
        <v>16</v>
      </c>
    </row>
    <row r="291" spans="1:12" x14ac:dyDescent="0.35">
      <c r="A291" s="12">
        <v>5483181</v>
      </c>
      <c r="B291" t="s">
        <v>1025</v>
      </c>
      <c r="C291" s="12" t="s">
        <v>1070</v>
      </c>
      <c r="D291" s="15">
        <v>45580</v>
      </c>
      <c r="E291" s="12">
        <v>6245</v>
      </c>
      <c r="F291" s="12" t="str">
        <f>VLOOKUP($E291,NJLookup2024_2025[],2,FALSE)</f>
        <v>Immaculate Conception</v>
      </c>
      <c r="G291" s="12" t="str">
        <f>VLOOKUP($E291,NJLookup2024_2025[],3,FALSE)</f>
        <v>Annandale</v>
      </c>
      <c r="H291" s="12" t="str">
        <f>VLOOKUP($E291,NJLookup2024_2025[],4,FALSE)</f>
        <v>Metuchen</v>
      </c>
      <c r="I291" s="12">
        <f>VLOOKUP($E291,NJLookup2024_2025[],5,FALSE)</f>
        <v>67</v>
      </c>
      <c r="J291" s="11" t="str">
        <f>VLOOKUP($E291,NJLookup2024_2025[],6,FALSE)</f>
        <v>Mike Iannozzi</v>
      </c>
      <c r="K291" s="12" t="str">
        <f>VLOOKUP($E291,NJLookup2024_2025[],7,FALSE)</f>
        <v>Metuchen Diocese Chapter</v>
      </c>
      <c r="L291" s="14">
        <f>$O$3-D291</f>
        <v>17</v>
      </c>
    </row>
    <row r="292" spans="1:12" x14ac:dyDescent="0.35">
      <c r="A292" s="12">
        <v>5482383</v>
      </c>
      <c r="B292" t="s">
        <v>1008</v>
      </c>
      <c r="C292" s="12" t="s">
        <v>703</v>
      </c>
      <c r="D292" s="15">
        <v>45578</v>
      </c>
      <c r="E292" s="12">
        <v>15217</v>
      </c>
      <c r="F292" s="12" t="str">
        <f>VLOOKUP($E292,NJLookup2024_2025[],2,FALSE)</f>
        <v>St. Catherine of Siena</v>
      </c>
      <c r="G292" s="12" t="str">
        <f>VLOOKUP($E292,NJLookup2024_2025[],3,FALSE)</f>
        <v>Pittstown</v>
      </c>
      <c r="H292" s="12" t="str">
        <f>VLOOKUP($E292,NJLookup2024_2025[],4,FALSE)</f>
        <v>Metuchen</v>
      </c>
      <c r="I292" s="12">
        <f>VLOOKUP($E292,NJLookup2024_2025[],5,FALSE)</f>
        <v>67</v>
      </c>
      <c r="J292" s="11" t="str">
        <f>VLOOKUP($E292,NJLookup2024_2025[],6,FALSE)</f>
        <v>Mike Iannozzi</v>
      </c>
      <c r="K292" s="12" t="str">
        <f>VLOOKUP($E292,NJLookup2024_2025[],7,FALSE)</f>
        <v>Metuchen Diocese Chapter</v>
      </c>
      <c r="L292" s="14">
        <f>$O$3-D292</f>
        <v>19</v>
      </c>
    </row>
    <row r="293" spans="1:12" x14ac:dyDescent="0.35">
      <c r="A293" s="12">
        <v>5479473</v>
      </c>
      <c r="B293" t="s">
        <v>964</v>
      </c>
      <c r="C293" s="12" t="s">
        <v>395</v>
      </c>
      <c r="D293" s="15">
        <v>45566</v>
      </c>
      <c r="E293" s="12">
        <v>5170</v>
      </c>
      <c r="F293" s="12" t="str">
        <f>VLOOKUP($E293,NJLookup2024_2025[],2,FALSE)</f>
        <v>St. Joseph's</v>
      </c>
      <c r="G293" s="12" t="str">
        <f>VLOOKUP($E293,NJLookup2024_2025[],3,FALSE)</f>
        <v>Washington</v>
      </c>
      <c r="H293" s="12" t="str">
        <f>VLOOKUP($E293,NJLookup2024_2025[],4,FALSE)</f>
        <v>Metuchen</v>
      </c>
      <c r="I293" s="12">
        <f>VLOOKUP($E293,NJLookup2024_2025[],5,FALSE)</f>
        <v>68</v>
      </c>
      <c r="J293" s="11" t="str">
        <f>VLOOKUP($E293,NJLookup2024_2025[],6,FALSE)</f>
        <v>Anthony Rajkumar</v>
      </c>
      <c r="K293" s="12" t="str">
        <f>VLOOKUP($E293,NJLookup2024_2025[],7,FALSE)</f>
        <v>Metuchen Diocese Chapter</v>
      </c>
      <c r="L293" s="14">
        <f>$O$3-D293</f>
        <v>31</v>
      </c>
    </row>
    <row r="294" spans="1:12" x14ac:dyDescent="0.35">
      <c r="A294" s="12">
        <v>5465855</v>
      </c>
      <c r="B294" t="s">
        <v>878</v>
      </c>
      <c r="C294" s="12" t="s">
        <v>80</v>
      </c>
      <c r="D294" s="15">
        <v>45524</v>
      </c>
      <c r="E294" s="12">
        <v>2483</v>
      </c>
      <c r="F294" s="12" t="str">
        <f>VLOOKUP($E294,NJLookup2024_2025[],2,FALSE)</f>
        <v>Joyce Kilmer</v>
      </c>
      <c r="G294" s="12" t="str">
        <f>VLOOKUP($E294,NJLookup2024_2025[],3,FALSE)</f>
        <v>Hackettstown</v>
      </c>
      <c r="H294" s="12" t="str">
        <f>VLOOKUP($E294,NJLookup2024_2025[],4,FALSE)</f>
        <v>Metuchen</v>
      </c>
      <c r="I294" s="12">
        <f>VLOOKUP($E294,NJLookup2024_2025[],5,FALSE)</f>
        <v>68</v>
      </c>
      <c r="J294" s="11" t="str">
        <f>VLOOKUP($E294,NJLookup2024_2025[],6,FALSE)</f>
        <v>Anthony Rajkumar</v>
      </c>
      <c r="K294" s="12" t="str">
        <f>VLOOKUP($E294,NJLookup2024_2025[],7,FALSE)</f>
        <v>Metuchen Diocese Chapter</v>
      </c>
      <c r="L294" s="14">
        <f>$O$3-D294</f>
        <v>73</v>
      </c>
    </row>
    <row r="295" spans="1:12" x14ac:dyDescent="0.35">
      <c r="A295" s="12">
        <v>5442193</v>
      </c>
      <c r="B295" t="s">
        <v>803</v>
      </c>
      <c r="C295" s="12" t="s">
        <v>799</v>
      </c>
      <c r="D295" s="15">
        <v>45409</v>
      </c>
      <c r="E295" s="12">
        <v>10024</v>
      </c>
      <c r="F295" s="12" t="str">
        <f>VLOOKUP($E295,NJLookup2024_2025[],2,FALSE)</f>
        <v>St. John the Evangelist</v>
      </c>
      <c r="G295" s="12" t="str">
        <f>VLOOKUP($E295,NJLookup2024_2025[],3,FALSE)</f>
        <v>Lambertville</v>
      </c>
      <c r="H295" s="12" t="str">
        <f>VLOOKUP($E295,NJLookup2024_2025[],4,FALSE)</f>
        <v>Metuchen</v>
      </c>
      <c r="I295" s="12">
        <f>VLOOKUP($E295,NJLookup2024_2025[],5,FALSE)</f>
        <v>68</v>
      </c>
      <c r="J295" s="11" t="str">
        <f>VLOOKUP($E295,NJLookup2024_2025[],6,FALSE)</f>
        <v>Anthony Rajkumar</v>
      </c>
      <c r="K295" s="12" t="str">
        <f>VLOOKUP($E295,NJLookup2024_2025[],7,FALSE)</f>
        <v>Metuchen Diocese Chapter</v>
      </c>
      <c r="L295" s="14">
        <f>$O$3-D295</f>
        <v>188</v>
      </c>
    </row>
    <row r="296" spans="1:12" x14ac:dyDescent="0.35">
      <c r="A296" s="12">
        <v>5423287</v>
      </c>
      <c r="B296" t="s">
        <v>754</v>
      </c>
      <c r="C296" s="12" t="s">
        <v>652</v>
      </c>
      <c r="D296" s="15">
        <v>45342</v>
      </c>
      <c r="E296" s="12">
        <v>12430</v>
      </c>
      <c r="F296" s="12" t="str">
        <f>VLOOKUP($E296,NJLookup2024_2025[],2,FALSE)</f>
        <v>St. Jude</v>
      </c>
      <c r="G296" s="12" t="str">
        <f>VLOOKUP($E296,NJLookup2024_2025[],3,FALSE)</f>
        <v>Blairstown</v>
      </c>
      <c r="H296" s="12" t="str">
        <f>VLOOKUP($E296,NJLookup2024_2025[],4,FALSE)</f>
        <v>Metuchen</v>
      </c>
      <c r="I296" s="12">
        <f>VLOOKUP($E296,NJLookup2024_2025[],5,FALSE)</f>
        <v>68</v>
      </c>
      <c r="J296" s="11" t="str">
        <f>VLOOKUP($E296,NJLookup2024_2025[],6,FALSE)</f>
        <v>Anthony Rajkumar</v>
      </c>
      <c r="K296" s="12" t="str">
        <f>VLOOKUP($E296,NJLookup2024_2025[],7,FALSE)</f>
        <v>Metuchen Diocese Chapter</v>
      </c>
      <c r="L296" s="14">
        <f>$O$3-D296</f>
        <v>255</v>
      </c>
    </row>
    <row r="297" spans="1:12" x14ac:dyDescent="0.35">
      <c r="A297" s="12">
        <v>5412518</v>
      </c>
      <c r="B297" t="s">
        <v>746</v>
      </c>
      <c r="C297" s="12" t="s">
        <v>652</v>
      </c>
      <c r="D297" s="15">
        <v>45299</v>
      </c>
      <c r="E297" s="12">
        <v>12430</v>
      </c>
      <c r="F297" s="12" t="str">
        <f>VLOOKUP($E297,NJLookup2024_2025[],2,FALSE)</f>
        <v>St. Jude</v>
      </c>
      <c r="G297" s="12" t="str">
        <f>VLOOKUP($E297,NJLookup2024_2025[],3,FALSE)</f>
        <v>Blairstown</v>
      </c>
      <c r="H297" s="12" t="str">
        <f>VLOOKUP($E297,NJLookup2024_2025[],4,FALSE)</f>
        <v>Metuchen</v>
      </c>
      <c r="I297" s="12">
        <f>VLOOKUP($E297,NJLookup2024_2025[],5,FALSE)</f>
        <v>68</v>
      </c>
      <c r="J297" s="11" t="str">
        <f>VLOOKUP($E297,NJLookup2024_2025[],6,FALSE)</f>
        <v>Anthony Rajkumar</v>
      </c>
      <c r="K297" s="12" t="str">
        <f>VLOOKUP($E297,NJLookup2024_2025[],7,FALSE)</f>
        <v>Metuchen Diocese Chapter</v>
      </c>
      <c r="L297" s="14">
        <f>$O$3-D297</f>
        <v>298</v>
      </c>
    </row>
    <row r="298" spans="1:12" x14ac:dyDescent="0.35">
      <c r="A298" s="12">
        <v>5480787</v>
      </c>
      <c r="B298" t="s">
        <v>993</v>
      </c>
      <c r="C298" s="12" t="s">
        <v>23</v>
      </c>
      <c r="D298" s="15">
        <v>45574</v>
      </c>
      <c r="E298" s="12">
        <v>4815</v>
      </c>
      <c r="F298" s="12" t="str">
        <f>VLOOKUP($E298,NJLookup2024_2025[],2,FALSE)</f>
        <v>St. Thomas the Apostle</v>
      </c>
      <c r="G298" s="12" t="str">
        <f>VLOOKUP($E298,NJLookup2024_2025[],3,FALSE)</f>
        <v>Old Bridge</v>
      </c>
      <c r="H298" s="12" t="str">
        <f>VLOOKUP($E298,NJLookup2024_2025[],4,FALSE)</f>
        <v>Metuchen</v>
      </c>
      <c r="I298" s="12">
        <f>VLOOKUP($E298,NJLookup2024_2025[],5,FALSE)</f>
        <v>69</v>
      </c>
      <c r="J298" s="11" t="str">
        <f>VLOOKUP($E298,NJLookup2024_2025[],6,FALSE)</f>
        <v>Murry J. Conway</v>
      </c>
      <c r="K298" s="12" t="str">
        <f>VLOOKUP($E298,NJLookup2024_2025[],7,FALSE)</f>
        <v>Metuchen Diocese Chapter</v>
      </c>
      <c r="L298" s="14">
        <f>$O$3-D298</f>
        <v>23</v>
      </c>
    </row>
    <row r="299" spans="1:12" x14ac:dyDescent="0.35">
      <c r="A299" s="12">
        <v>5474570</v>
      </c>
      <c r="B299" t="s">
        <v>945</v>
      </c>
      <c r="C299" s="12" t="s">
        <v>616</v>
      </c>
      <c r="D299" s="15">
        <v>45552</v>
      </c>
      <c r="E299" s="12">
        <v>3272</v>
      </c>
      <c r="F299" s="12" t="str">
        <f>VLOOKUP($E299,NJLookup2024_2025[],2,FALSE)</f>
        <v>St. Francis of Assisi</v>
      </c>
      <c r="G299" s="12" t="str">
        <f>VLOOKUP($E299,NJLookup2024_2025[],3,FALSE)</f>
        <v>Metuchen</v>
      </c>
      <c r="H299" s="12" t="str">
        <f>VLOOKUP($E299,NJLookup2024_2025[],4,FALSE)</f>
        <v>Metuchen</v>
      </c>
      <c r="I299" s="12">
        <f>VLOOKUP($E299,NJLookup2024_2025[],5,FALSE)</f>
        <v>69</v>
      </c>
      <c r="J299" s="11" t="str">
        <f>VLOOKUP($E299,NJLookup2024_2025[],6,FALSE)</f>
        <v>Murry J. Conway</v>
      </c>
      <c r="K299" s="12" t="str">
        <f>VLOOKUP($E299,NJLookup2024_2025[],7,FALSE)</f>
        <v>Metuchen Diocese Chapter</v>
      </c>
      <c r="L299" s="14">
        <f>$O$3-D299</f>
        <v>45</v>
      </c>
    </row>
    <row r="300" spans="1:12" x14ac:dyDescent="0.35">
      <c r="A300" s="12">
        <v>5472194</v>
      </c>
      <c r="B300" t="s">
        <v>934</v>
      </c>
      <c r="C300" s="12" t="s">
        <v>723</v>
      </c>
      <c r="D300" s="15">
        <v>45551</v>
      </c>
      <c r="E300" s="12">
        <v>6424</v>
      </c>
      <c r="F300" s="12" t="str">
        <f>VLOOKUP($E300,NJLookup2024_2025[],2,FALSE)</f>
        <v>St. Ambrose</v>
      </c>
      <c r="G300" s="12" t="str">
        <f>VLOOKUP($E300,NJLookup2024_2025[],3,FALSE)</f>
        <v>Old Bridge</v>
      </c>
      <c r="H300" s="12" t="str">
        <f>VLOOKUP($E300,NJLookup2024_2025[],4,FALSE)</f>
        <v>Metuchen</v>
      </c>
      <c r="I300" s="12">
        <f>VLOOKUP($E300,NJLookup2024_2025[],5,FALSE)</f>
        <v>69</v>
      </c>
      <c r="J300" s="11" t="str">
        <f>VLOOKUP($E300,NJLookup2024_2025[],6,FALSE)</f>
        <v>Murry J. Conway</v>
      </c>
      <c r="K300" s="12" t="str">
        <f>VLOOKUP($E300,NJLookup2024_2025[],7,FALSE)</f>
        <v>Metuchen Diocese Chapter</v>
      </c>
      <c r="L300" s="14">
        <f>$O$3-D300</f>
        <v>46</v>
      </c>
    </row>
    <row r="301" spans="1:12" x14ac:dyDescent="0.35">
      <c r="A301" s="12">
        <v>5472095</v>
      </c>
      <c r="B301" t="s">
        <v>932</v>
      </c>
      <c r="C301" s="12" t="s">
        <v>124</v>
      </c>
      <c r="D301" s="15">
        <v>45544</v>
      </c>
      <c r="E301" s="12">
        <v>3272</v>
      </c>
      <c r="F301" s="12" t="str">
        <f>VLOOKUP($E301,NJLookup2024_2025[],2,FALSE)</f>
        <v>St. Francis of Assisi</v>
      </c>
      <c r="G301" s="12" t="str">
        <f>VLOOKUP($E301,NJLookup2024_2025[],3,FALSE)</f>
        <v>Metuchen</v>
      </c>
      <c r="H301" s="12" t="str">
        <f>VLOOKUP($E301,NJLookup2024_2025[],4,FALSE)</f>
        <v>Metuchen</v>
      </c>
      <c r="I301" s="12">
        <f>VLOOKUP($E301,NJLookup2024_2025[],5,FALSE)</f>
        <v>69</v>
      </c>
      <c r="J301" s="11" t="str">
        <f>VLOOKUP($E301,NJLookup2024_2025[],6,FALSE)</f>
        <v>Murry J. Conway</v>
      </c>
      <c r="K301" s="12" t="str">
        <f>VLOOKUP($E301,NJLookup2024_2025[],7,FALSE)</f>
        <v>Metuchen Diocese Chapter</v>
      </c>
      <c r="L301" s="14">
        <f>$O$3-D301</f>
        <v>53</v>
      </c>
    </row>
    <row r="302" spans="1:12" x14ac:dyDescent="0.35">
      <c r="A302" s="12">
        <v>5472045</v>
      </c>
      <c r="B302" t="s">
        <v>931</v>
      </c>
      <c r="C302" s="12" t="s">
        <v>156</v>
      </c>
      <c r="D302" s="15">
        <v>45544</v>
      </c>
      <c r="E302" s="12">
        <v>3272</v>
      </c>
      <c r="F302" s="12" t="str">
        <f>VLOOKUP($E302,NJLookup2024_2025[],2,FALSE)</f>
        <v>St. Francis of Assisi</v>
      </c>
      <c r="G302" s="12" t="str">
        <f>VLOOKUP($E302,NJLookup2024_2025[],3,FALSE)</f>
        <v>Metuchen</v>
      </c>
      <c r="H302" s="12" t="str">
        <f>VLOOKUP($E302,NJLookup2024_2025[],4,FALSE)</f>
        <v>Metuchen</v>
      </c>
      <c r="I302" s="12">
        <f>VLOOKUP($E302,NJLookup2024_2025[],5,FALSE)</f>
        <v>69</v>
      </c>
      <c r="J302" s="11" t="str">
        <f>VLOOKUP($E302,NJLookup2024_2025[],6,FALSE)</f>
        <v>Murry J. Conway</v>
      </c>
      <c r="K302" s="12" t="str">
        <f>VLOOKUP($E302,NJLookup2024_2025[],7,FALSE)</f>
        <v>Metuchen Diocese Chapter</v>
      </c>
      <c r="L302" s="14">
        <f>$O$3-D302</f>
        <v>53</v>
      </c>
    </row>
    <row r="303" spans="1:12" x14ac:dyDescent="0.35">
      <c r="A303" s="12">
        <v>5471901</v>
      </c>
      <c r="B303" t="s">
        <v>928</v>
      </c>
      <c r="C303" s="12" t="s">
        <v>578</v>
      </c>
      <c r="D303" s="15">
        <v>45543</v>
      </c>
      <c r="E303" s="12">
        <v>4815</v>
      </c>
      <c r="F303" s="12" t="str">
        <f>VLOOKUP($E303,NJLookup2024_2025[],2,FALSE)</f>
        <v>St. Thomas the Apostle</v>
      </c>
      <c r="G303" s="12" t="str">
        <f>VLOOKUP($E303,NJLookup2024_2025[],3,FALSE)</f>
        <v>Old Bridge</v>
      </c>
      <c r="H303" s="12" t="str">
        <f>VLOOKUP($E303,NJLookup2024_2025[],4,FALSE)</f>
        <v>Metuchen</v>
      </c>
      <c r="I303" s="12">
        <f>VLOOKUP($E303,NJLookup2024_2025[],5,FALSE)</f>
        <v>69</v>
      </c>
      <c r="J303" s="11" t="str">
        <f>VLOOKUP($E303,NJLookup2024_2025[],6,FALSE)</f>
        <v>Murry J. Conway</v>
      </c>
      <c r="K303" s="12" t="str">
        <f>VLOOKUP($E303,NJLookup2024_2025[],7,FALSE)</f>
        <v>Metuchen Diocese Chapter</v>
      </c>
      <c r="L303" s="14">
        <f>$O$3-D303</f>
        <v>54</v>
      </c>
    </row>
    <row r="304" spans="1:12" x14ac:dyDescent="0.35">
      <c r="A304" s="12">
        <v>5470753</v>
      </c>
      <c r="B304" t="s">
        <v>917</v>
      </c>
      <c r="C304" s="12" t="s">
        <v>23</v>
      </c>
      <c r="D304" s="15">
        <v>45536</v>
      </c>
      <c r="E304" s="12">
        <v>4815</v>
      </c>
      <c r="F304" s="12" t="str">
        <f>VLOOKUP($E304,NJLookup2024_2025[],2,FALSE)</f>
        <v>St. Thomas the Apostle</v>
      </c>
      <c r="G304" s="12" t="str">
        <f>VLOOKUP($E304,NJLookup2024_2025[],3,FALSE)</f>
        <v>Old Bridge</v>
      </c>
      <c r="H304" s="12" t="str">
        <f>VLOOKUP($E304,NJLookup2024_2025[],4,FALSE)</f>
        <v>Metuchen</v>
      </c>
      <c r="I304" s="12">
        <f>VLOOKUP($E304,NJLookup2024_2025[],5,FALSE)</f>
        <v>69</v>
      </c>
      <c r="J304" s="11" t="str">
        <f>VLOOKUP($E304,NJLookup2024_2025[],6,FALSE)</f>
        <v>Murry J. Conway</v>
      </c>
      <c r="K304" s="12" t="str">
        <f>VLOOKUP($E304,NJLookup2024_2025[],7,FALSE)</f>
        <v>Metuchen Diocese Chapter</v>
      </c>
      <c r="L304" s="14">
        <f>$O$3-D304</f>
        <v>61</v>
      </c>
    </row>
    <row r="305" spans="1:12" x14ac:dyDescent="0.35">
      <c r="A305" s="12">
        <v>5461388</v>
      </c>
      <c r="B305" t="s">
        <v>864</v>
      </c>
      <c r="C305" s="12" t="s">
        <v>578</v>
      </c>
      <c r="D305" s="15">
        <v>45483</v>
      </c>
      <c r="E305" s="12">
        <v>6424</v>
      </c>
      <c r="F305" s="12" t="str">
        <f>VLOOKUP($E305,NJLookup2024_2025[],2,FALSE)</f>
        <v>St. Ambrose</v>
      </c>
      <c r="G305" s="12" t="str">
        <f>VLOOKUP($E305,NJLookup2024_2025[],3,FALSE)</f>
        <v>Old Bridge</v>
      </c>
      <c r="H305" s="12" t="str">
        <f>VLOOKUP($E305,NJLookup2024_2025[],4,FALSE)</f>
        <v>Metuchen</v>
      </c>
      <c r="I305" s="12">
        <f>VLOOKUP($E305,NJLookup2024_2025[],5,FALSE)</f>
        <v>69</v>
      </c>
      <c r="J305" s="11" t="str">
        <f>VLOOKUP($E305,NJLookup2024_2025[],6,FALSE)</f>
        <v>Murry J. Conway</v>
      </c>
      <c r="K305" s="12" t="str">
        <f>VLOOKUP($E305,NJLookup2024_2025[],7,FALSE)</f>
        <v>Metuchen Diocese Chapter</v>
      </c>
      <c r="L305" s="14">
        <f>$O$3-D305</f>
        <v>114</v>
      </c>
    </row>
    <row r="306" spans="1:12" x14ac:dyDescent="0.35">
      <c r="A306" s="12">
        <v>5459273</v>
      </c>
      <c r="B306" t="s">
        <v>847</v>
      </c>
      <c r="C306" s="12" t="s">
        <v>58</v>
      </c>
      <c r="D306" s="15">
        <v>45469</v>
      </c>
      <c r="E306" s="12">
        <v>9199</v>
      </c>
      <c r="F306" s="12" t="str">
        <f>VLOOKUP($E306,NJLookup2024_2025[],2,FALSE)</f>
        <v>Our Lady of Peace</v>
      </c>
      <c r="G306" s="12" t="str">
        <f>VLOOKUP($E306,NJLookup2024_2025[],3,FALSE)</f>
        <v>Fords</v>
      </c>
      <c r="H306" s="12" t="str">
        <f>VLOOKUP($E306,NJLookup2024_2025[],4,FALSE)</f>
        <v>Metuchen</v>
      </c>
      <c r="I306" s="12">
        <f>VLOOKUP($E306,NJLookup2024_2025[],5,FALSE)</f>
        <v>69</v>
      </c>
      <c r="J306" s="11" t="str">
        <f>VLOOKUP($E306,NJLookup2024_2025[],6,FALSE)</f>
        <v>Murry J. Conway</v>
      </c>
      <c r="K306" s="12" t="str">
        <f>VLOOKUP($E306,NJLookup2024_2025[],7,FALSE)</f>
        <v>Metuchen Diocese Chapter</v>
      </c>
      <c r="L306" s="14">
        <f>$O$3-D306</f>
        <v>128</v>
      </c>
    </row>
    <row r="307" spans="1:12" x14ac:dyDescent="0.35">
      <c r="A307" s="12">
        <v>5451186</v>
      </c>
      <c r="B307" t="s">
        <v>824</v>
      </c>
      <c r="C307" s="12" t="s">
        <v>23</v>
      </c>
      <c r="D307" s="15">
        <v>45441</v>
      </c>
      <c r="E307" s="12">
        <v>4815</v>
      </c>
      <c r="F307" s="12" t="str">
        <f>VLOOKUP($E307,NJLookup2024_2025[],2,FALSE)</f>
        <v>St. Thomas the Apostle</v>
      </c>
      <c r="G307" s="12" t="str">
        <f>VLOOKUP($E307,NJLookup2024_2025[],3,FALSE)</f>
        <v>Old Bridge</v>
      </c>
      <c r="H307" s="12" t="str">
        <f>VLOOKUP($E307,NJLookup2024_2025[],4,FALSE)</f>
        <v>Metuchen</v>
      </c>
      <c r="I307" s="12">
        <f>VLOOKUP($E307,NJLookup2024_2025[],5,FALSE)</f>
        <v>69</v>
      </c>
      <c r="J307" s="11" t="str">
        <f>VLOOKUP($E307,NJLookup2024_2025[],6,FALSE)</f>
        <v>Murry J. Conway</v>
      </c>
      <c r="K307" s="12" t="str">
        <f>VLOOKUP($E307,NJLookup2024_2025[],7,FALSE)</f>
        <v>Metuchen Diocese Chapter</v>
      </c>
      <c r="L307" s="14">
        <f>$O$3-D307</f>
        <v>156</v>
      </c>
    </row>
    <row r="308" spans="1:12" x14ac:dyDescent="0.35">
      <c r="A308" s="12">
        <v>5439687</v>
      </c>
      <c r="B308" t="s">
        <v>789</v>
      </c>
      <c r="C308" s="12" t="s">
        <v>742</v>
      </c>
      <c r="D308" s="15">
        <v>45411</v>
      </c>
      <c r="E308" s="12">
        <v>3272</v>
      </c>
      <c r="F308" s="12" t="str">
        <f>VLOOKUP($E308,NJLookup2024_2025[],2,FALSE)</f>
        <v>St. Francis of Assisi</v>
      </c>
      <c r="G308" s="12" t="str">
        <f>VLOOKUP($E308,NJLookup2024_2025[],3,FALSE)</f>
        <v>Metuchen</v>
      </c>
      <c r="H308" s="12" t="str">
        <f>VLOOKUP($E308,NJLookup2024_2025[],4,FALSE)</f>
        <v>Metuchen</v>
      </c>
      <c r="I308" s="12">
        <f>VLOOKUP($E308,NJLookup2024_2025[],5,FALSE)</f>
        <v>69</v>
      </c>
      <c r="J308" s="11" t="str">
        <f>VLOOKUP($E308,NJLookup2024_2025[],6,FALSE)</f>
        <v>Murry J. Conway</v>
      </c>
      <c r="K308" s="12" t="str">
        <f>VLOOKUP($E308,NJLookup2024_2025[],7,FALSE)</f>
        <v>Metuchen Diocese Chapter</v>
      </c>
      <c r="L308" s="14">
        <f>$O$3-D308</f>
        <v>186</v>
      </c>
    </row>
    <row r="309" spans="1:12" x14ac:dyDescent="0.35">
      <c r="A309" s="12">
        <v>5403466</v>
      </c>
      <c r="B309" t="s">
        <v>730</v>
      </c>
      <c r="C309" s="12" t="s">
        <v>23</v>
      </c>
      <c r="D309" s="15">
        <v>45261</v>
      </c>
      <c r="E309" s="12">
        <v>4815</v>
      </c>
      <c r="F309" s="12" t="str">
        <f>VLOOKUP($E309,NJLookup2024_2025[],2,FALSE)</f>
        <v>St. Thomas the Apostle</v>
      </c>
      <c r="G309" s="12" t="str">
        <f>VLOOKUP($E309,NJLookup2024_2025[],3,FALSE)</f>
        <v>Old Bridge</v>
      </c>
      <c r="H309" s="12" t="str">
        <f>VLOOKUP($E309,NJLookup2024_2025[],4,FALSE)</f>
        <v>Metuchen</v>
      </c>
      <c r="I309" s="12">
        <f>VLOOKUP($E309,NJLookup2024_2025[],5,FALSE)</f>
        <v>69</v>
      </c>
      <c r="J309" s="11" t="str">
        <f>VLOOKUP($E309,NJLookup2024_2025[],6,FALSE)</f>
        <v>Murry J. Conway</v>
      </c>
      <c r="K309" s="12" t="str">
        <f>VLOOKUP($E309,NJLookup2024_2025[],7,FALSE)</f>
        <v>Metuchen Diocese Chapter</v>
      </c>
      <c r="L309" s="14">
        <f>$O$3-D309</f>
        <v>336</v>
      </c>
    </row>
    <row r="310" spans="1:12" x14ac:dyDescent="0.35">
      <c r="A310" s="12">
        <v>5333582</v>
      </c>
      <c r="B310" t="s">
        <v>135</v>
      </c>
      <c r="C310" s="12" t="s">
        <v>23</v>
      </c>
      <c r="D310" s="15">
        <v>44965</v>
      </c>
      <c r="E310" s="12">
        <v>4815</v>
      </c>
      <c r="F310" s="12" t="str">
        <f>VLOOKUP($E310,NJLookup2024_2025[],2,FALSE)</f>
        <v>St. Thomas the Apostle</v>
      </c>
      <c r="G310" s="12" t="str">
        <f>VLOOKUP($E310,NJLookup2024_2025[],3,FALSE)</f>
        <v>Old Bridge</v>
      </c>
      <c r="H310" s="12" t="str">
        <f>VLOOKUP($E310,NJLookup2024_2025[],4,FALSE)</f>
        <v>Metuchen</v>
      </c>
      <c r="I310" s="12">
        <f>VLOOKUP($E310,NJLookup2024_2025[],5,FALSE)</f>
        <v>69</v>
      </c>
      <c r="J310" s="11" t="str">
        <f>VLOOKUP($E310,NJLookup2024_2025[],6,FALSE)</f>
        <v>Murry J. Conway</v>
      </c>
      <c r="K310" s="12" t="str">
        <f>VLOOKUP($E310,NJLookup2024_2025[],7,FALSE)</f>
        <v>Metuchen Diocese Chapter</v>
      </c>
      <c r="L310" s="14">
        <f>$O$3-D310</f>
        <v>632</v>
      </c>
    </row>
    <row r="312" spans="1:12" x14ac:dyDescent="0.35">
      <c r="A312" s="20">
        <f>COUNTA(Nov_1[Member '#])</f>
        <v>309</v>
      </c>
      <c r="B312" s="5" t="s">
        <v>784</v>
      </c>
    </row>
  </sheetData>
  <conditionalFormatting sqref="D2:D310 J2:J310">
    <cfRule type="expression" dxfId="17" priority="15213">
      <formula>AND($O$3-$D2&gt;60,$O$3-$D2&lt;91)</formula>
    </cfRule>
    <cfRule type="expression" dxfId="16" priority="15214">
      <formula>$O$3-$D2&gt;90</formula>
    </cfRule>
    <cfRule type="expression" dxfId="15" priority="15215">
      <formula>$O$3-$D2&lt;61</formula>
    </cfRule>
  </conditionalFormatting>
  <pageMargins left="0.25" right="0.25" top="0.75" bottom="0.75" header="0.3" footer="0.3"/>
  <pageSetup scale="1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C3A6F-55B4-4484-BE9B-FAEF5BCA9F2B}">
  <sheetPr>
    <pageSetUpPr fitToPage="1"/>
  </sheetPr>
  <dimension ref="A1:T87"/>
  <sheetViews>
    <sheetView zoomScale="116" zoomScaleNormal="116" workbookViewId="0">
      <selection activeCell="A2" sqref="A2"/>
    </sheetView>
  </sheetViews>
  <sheetFormatPr defaultRowHeight="15.5" x14ac:dyDescent="0.35"/>
  <cols>
    <col min="1" max="1" width="11.54296875" style="13" customWidth="1"/>
    <col min="2" max="2" width="22.90625" style="5" customWidth="1"/>
    <col min="4" max="4" width="12.1796875" customWidth="1"/>
    <col min="5" max="5" width="10.26953125" style="5" customWidth="1"/>
    <col min="6" max="6" width="10.36328125" style="5" customWidth="1"/>
    <col min="7" max="7" width="13.08984375" style="5" customWidth="1"/>
    <col min="8" max="8" width="13.7265625" style="5" customWidth="1"/>
    <col min="9" max="9" width="5.81640625" style="5" customWidth="1"/>
    <col min="10" max="10" width="14" style="5" customWidth="1"/>
    <col min="11" max="11" width="20.1796875" style="5" customWidth="1"/>
    <col min="12" max="12" width="8.81640625" style="5" customWidth="1"/>
    <col min="13" max="13" width="2.453125" style="5" customWidth="1"/>
    <col min="14" max="14" width="6" style="5" customWidth="1"/>
    <col min="15" max="15" width="4.08984375" style="5" customWidth="1"/>
    <col min="16" max="16" width="6.08984375" style="5" customWidth="1"/>
    <col min="17" max="17" width="12.7265625" style="5" customWidth="1"/>
    <col min="18" max="18" width="6.36328125" style="5" customWidth="1"/>
    <col min="19" max="19" width="10.36328125" style="5" customWidth="1"/>
    <col min="20" max="16384" width="8.7265625" style="5"/>
  </cols>
  <sheetData>
    <row r="1" spans="1:20" s="18" customFormat="1" x14ac:dyDescent="0.35">
      <c r="A1" s="19" t="s">
        <v>15</v>
      </c>
      <c r="B1" s="16" t="s">
        <v>0</v>
      </c>
      <c r="C1" s="16" t="s">
        <v>16</v>
      </c>
      <c r="D1" s="16" t="s">
        <v>17</v>
      </c>
      <c r="E1" s="16" t="s">
        <v>18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7" t="s">
        <v>807</v>
      </c>
      <c r="N1" s="4" t="s">
        <v>989</v>
      </c>
      <c r="O1" s="2">
        <f>COUNTA(Nov_12[Member '#])</f>
        <v>84</v>
      </c>
      <c r="P1" s="4" t="s">
        <v>759</v>
      </c>
      <c r="Q1" s="3">
        <v>45597</v>
      </c>
      <c r="R1" s="2"/>
      <c r="S1" s="28"/>
      <c r="T1" s="28"/>
    </row>
    <row r="2" spans="1:20" x14ac:dyDescent="0.35">
      <c r="A2" s="12">
        <v>5441712</v>
      </c>
      <c r="B2" t="s">
        <v>795</v>
      </c>
      <c r="C2" s="12" t="s">
        <v>142</v>
      </c>
      <c r="D2" s="15">
        <v>45408</v>
      </c>
      <c r="E2" s="12">
        <v>6209</v>
      </c>
      <c r="F2" s="12" t="str">
        <f>VLOOKUP($E2,NJLookup2024_2025[],2,FALSE)</f>
        <v>Santa Rosa De Lima</v>
      </c>
      <c r="G2" s="12" t="str">
        <f>VLOOKUP($E2,NJLookup2024_2025[],3,FALSE)</f>
        <v>Union City</v>
      </c>
      <c r="H2" s="12" t="str">
        <f>VLOOKUP($E2,NJLookup2024_2025[],4,FALSE)</f>
        <v>Newark</v>
      </c>
      <c r="I2" s="12">
        <f>VLOOKUP($E2,NJLookup2024_2025[],5,FALSE)</f>
        <v>1</v>
      </c>
      <c r="J2" s="11" t="str">
        <f>VLOOKUP($E2,NJLookup2024_2025[],6,FALSE)</f>
        <v>Enrique Blanco</v>
      </c>
      <c r="K2" s="12" t="str">
        <f>VLOOKUP($E2,NJLookup2024_2025[],7,FALSE)</f>
        <v>Hudson County Federation</v>
      </c>
      <c r="L2" s="14">
        <f>$Q$1-D2</f>
        <v>189</v>
      </c>
      <c r="P2" s="24"/>
      <c r="Q2" s="24"/>
      <c r="R2" s="29"/>
      <c r="S2" s="24"/>
      <c r="T2" s="30"/>
    </row>
    <row r="3" spans="1:20" x14ac:dyDescent="0.35">
      <c r="A3" s="12">
        <v>4322213</v>
      </c>
      <c r="B3" t="s">
        <v>1114</v>
      </c>
      <c r="C3" s="12" t="s">
        <v>73</v>
      </c>
      <c r="D3" s="15">
        <v>45596</v>
      </c>
      <c r="E3" s="12">
        <v>371</v>
      </c>
      <c r="F3" s="12" t="str">
        <f>VLOOKUP($E3,NJLookup2024_2025[],2,FALSE)</f>
        <v>Star of the Sea</v>
      </c>
      <c r="G3" s="12" t="str">
        <f>VLOOKUP($E3,NJLookup2024_2025[],3,FALSE)</f>
        <v>Bayonne</v>
      </c>
      <c r="H3" s="12" t="str">
        <f>VLOOKUP($E3,NJLookup2024_2025[],4,FALSE)</f>
        <v>Newark</v>
      </c>
      <c r="I3" s="12">
        <f>VLOOKUP($E3,NJLookup2024_2025[],5,FALSE)</f>
        <v>2</v>
      </c>
      <c r="J3" s="11" t="str">
        <f>VLOOKUP($E3,NJLookup2024_2025[],6,FALSE)</f>
        <v>Anthony Forino</v>
      </c>
      <c r="K3" s="12" t="str">
        <f>VLOOKUP($E3,NJLookup2024_2025[],7,FALSE)</f>
        <v>Hudson County Federation</v>
      </c>
      <c r="L3" s="14">
        <f>$Q$1-D3</f>
        <v>1</v>
      </c>
      <c r="P3" s="24"/>
      <c r="Q3" s="24"/>
      <c r="R3" s="24"/>
      <c r="S3" s="24"/>
      <c r="T3" s="24"/>
    </row>
    <row r="4" spans="1:20" x14ac:dyDescent="0.35">
      <c r="A4" s="12">
        <v>5486332</v>
      </c>
      <c r="B4" t="s">
        <v>1092</v>
      </c>
      <c r="C4" s="12" t="s">
        <v>73</v>
      </c>
      <c r="D4" s="15">
        <v>45591</v>
      </c>
      <c r="E4" s="12">
        <v>475</v>
      </c>
      <c r="F4" s="12" t="str">
        <f>VLOOKUP($E4,NJLookup2024_2025[],2,FALSE)</f>
        <v>Paulus Hook</v>
      </c>
      <c r="G4" s="12" t="str">
        <f>VLOOKUP($E4,NJLookup2024_2025[],3,FALSE)</f>
        <v>Jersey City</v>
      </c>
      <c r="H4" s="12" t="str">
        <f>VLOOKUP($E4,NJLookup2024_2025[],4,FALSE)</f>
        <v>Newark</v>
      </c>
      <c r="I4" s="12">
        <f>VLOOKUP($E4,NJLookup2024_2025[],5,FALSE)</f>
        <v>2</v>
      </c>
      <c r="J4" s="11" t="str">
        <f>VLOOKUP($E4,NJLookup2024_2025[],6,FALSE)</f>
        <v>Anthony Forino</v>
      </c>
      <c r="K4" s="12" t="str">
        <f>VLOOKUP($E4,NJLookup2024_2025[],7,FALSE)</f>
        <v>Hudson County Federation</v>
      </c>
      <c r="L4" s="14">
        <f>$Q$1-D4</f>
        <v>6</v>
      </c>
      <c r="R4" s="27"/>
      <c r="S4" s="27"/>
    </row>
    <row r="5" spans="1:20" x14ac:dyDescent="0.35">
      <c r="A5" s="12">
        <v>5484209</v>
      </c>
      <c r="B5" t="s">
        <v>1075</v>
      </c>
      <c r="C5" s="12" t="s">
        <v>142</v>
      </c>
      <c r="D5" s="15">
        <v>45586</v>
      </c>
      <c r="E5" s="12">
        <v>475</v>
      </c>
      <c r="F5" s="12" t="str">
        <f>VLOOKUP($E5,NJLookup2024_2025[],2,FALSE)</f>
        <v>Paulus Hook</v>
      </c>
      <c r="G5" s="12" t="str">
        <f>VLOOKUP($E5,NJLookup2024_2025[],3,FALSE)</f>
        <v>Jersey City</v>
      </c>
      <c r="H5" s="12" t="str">
        <f>VLOOKUP($E5,NJLookup2024_2025[],4,FALSE)</f>
        <v>Newark</v>
      </c>
      <c r="I5" s="12">
        <f>VLOOKUP($E5,NJLookup2024_2025[],5,FALSE)</f>
        <v>2</v>
      </c>
      <c r="J5" s="11" t="str">
        <f>VLOOKUP($E5,NJLookup2024_2025[],6,FALSE)</f>
        <v>Anthony Forino</v>
      </c>
      <c r="K5" s="12" t="str">
        <f>VLOOKUP($E5,NJLookup2024_2025[],7,FALSE)</f>
        <v>Hudson County Federation</v>
      </c>
      <c r="L5" s="14">
        <f>$Q$1-D5</f>
        <v>11</v>
      </c>
      <c r="R5" s="27"/>
      <c r="S5" s="27"/>
    </row>
    <row r="6" spans="1:20" x14ac:dyDescent="0.35">
      <c r="A6" s="12">
        <v>5476990</v>
      </c>
      <c r="B6" t="s">
        <v>979</v>
      </c>
      <c r="C6" s="12" t="s">
        <v>93</v>
      </c>
      <c r="D6" s="15">
        <v>45560</v>
      </c>
      <c r="E6" s="12">
        <v>475</v>
      </c>
      <c r="F6" s="12" t="str">
        <f>VLOOKUP($E6,NJLookup2024_2025[],2,FALSE)</f>
        <v>Paulus Hook</v>
      </c>
      <c r="G6" s="12" t="str">
        <f>VLOOKUP($E6,NJLookup2024_2025[],3,FALSE)</f>
        <v>Jersey City</v>
      </c>
      <c r="H6" s="12" t="str">
        <f>VLOOKUP($E6,NJLookup2024_2025[],4,FALSE)</f>
        <v>Newark</v>
      </c>
      <c r="I6" s="12">
        <f>VLOOKUP($E6,NJLookup2024_2025[],5,FALSE)</f>
        <v>2</v>
      </c>
      <c r="J6" s="11" t="str">
        <f>VLOOKUP($E6,NJLookup2024_2025[],6,FALSE)</f>
        <v>Anthony Forino</v>
      </c>
      <c r="K6" s="12" t="str">
        <f>VLOOKUP($E6,NJLookup2024_2025[],7,FALSE)</f>
        <v>Hudson County Federation</v>
      </c>
      <c r="L6" s="14">
        <f>$Q$1-D6</f>
        <v>37</v>
      </c>
    </row>
    <row r="7" spans="1:20" x14ac:dyDescent="0.35">
      <c r="A7" s="12">
        <v>5476594</v>
      </c>
      <c r="B7" t="s">
        <v>952</v>
      </c>
      <c r="C7" s="12" t="s">
        <v>33</v>
      </c>
      <c r="D7" s="15">
        <v>45558</v>
      </c>
      <c r="E7" s="12">
        <v>18423</v>
      </c>
      <c r="F7" s="12" t="str">
        <f>VLOOKUP($E7,NJLookup2024_2025[],2,FALSE)</f>
        <v>St Francis</v>
      </c>
      <c r="G7" s="12" t="str">
        <f>VLOOKUP($E7,NJLookup2024_2025[],3,FALSE)</f>
        <v>Hoboken</v>
      </c>
      <c r="H7" s="12" t="str">
        <f>VLOOKUP($E7,NJLookup2024_2025[],4,FALSE)</f>
        <v>Newark</v>
      </c>
      <c r="I7" s="12">
        <f>VLOOKUP($E7,NJLookup2024_2025[],5,FALSE)</f>
        <v>2</v>
      </c>
      <c r="J7" s="11" t="str">
        <f>VLOOKUP($E7,NJLookup2024_2025[],6,FALSE)</f>
        <v>Anthony Forino</v>
      </c>
      <c r="K7" s="12" t="str">
        <f>VLOOKUP($E7,NJLookup2024_2025[],7,FALSE)</f>
        <v>Hudson County Federation</v>
      </c>
      <c r="L7" s="14">
        <f>$Q$1-D7</f>
        <v>39</v>
      </c>
      <c r="R7" s="27"/>
      <c r="S7" s="27"/>
    </row>
    <row r="8" spans="1:20" x14ac:dyDescent="0.35">
      <c r="A8" s="12">
        <v>5475587</v>
      </c>
      <c r="B8" t="s">
        <v>948</v>
      </c>
      <c r="C8" s="12" t="s">
        <v>33</v>
      </c>
      <c r="D8" s="15">
        <v>45554</v>
      </c>
      <c r="E8" s="12">
        <v>18423</v>
      </c>
      <c r="F8" s="12" t="str">
        <f>VLOOKUP($E8,NJLookup2024_2025[],2,FALSE)</f>
        <v>St Francis</v>
      </c>
      <c r="G8" s="12" t="str">
        <f>VLOOKUP($E8,NJLookup2024_2025[],3,FALSE)</f>
        <v>Hoboken</v>
      </c>
      <c r="H8" s="12" t="str">
        <f>VLOOKUP($E8,NJLookup2024_2025[],4,FALSE)</f>
        <v>Newark</v>
      </c>
      <c r="I8" s="12">
        <f>VLOOKUP($E8,NJLookup2024_2025[],5,FALSE)</f>
        <v>2</v>
      </c>
      <c r="J8" s="11" t="str">
        <f>VLOOKUP($E8,NJLookup2024_2025[],6,FALSE)</f>
        <v>Anthony Forino</v>
      </c>
      <c r="K8" s="12" t="str">
        <f>VLOOKUP($E8,NJLookup2024_2025[],7,FALSE)</f>
        <v>Hudson County Federation</v>
      </c>
      <c r="L8" s="14">
        <f>$Q$1-D8</f>
        <v>43</v>
      </c>
      <c r="R8" s="27"/>
      <c r="S8" s="27"/>
    </row>
    <row r="9" spans="1:20" x14ac:dyDescent="0.35">
      <c r="A9" s="12">
        <v>5473325</v>
      </c>
      <c r="B9" t="s">
        <v>941</v>
      </c>
      <c r="C9" s="12" t="s">
        <v>774</v>
      </c>
      <c r="D9" s="15">
        <v>45547</v>
      </c>
      <c r="E9" s="12">
        <v>371</v>
      </c>
      <c r="F9" s="12" t="str">
        <f>VLOOKUP($E9,NJLookup2024_2025[],2,FALSE)</f>
        <v>Star of the Sea</v>
      </c>
      <c r="G9" s="12" t="str">
        <f>VLOOKUP($E9,NJLookup2024_2025[],3,FALSE)</f>
        <v>Bayonne</v>
      </c>
      <c r="H9" s="12" t="str">
        <f>VLOOKUP($E9,NJLookup2024_2025[],4,FALSE)</f>
        <v>Newark</v>
      </c>
      <c r="I9" s="12">
        <f>VLOOKUP($E9,NJLookup2024_2025[],5,FALSE)</f>
        <v>2</v>
      </c>
      <c r="J9" s="11" t="str">
        <f>VLOOKUP($E9,NJLookup2024_2025[],6,FALSE)</f>
        <v>Anthony Forino</v>
      </c>
      <c r="K9" s="12" t="str">
        <f>VLOOKUP($E9,NJLookup2024_2025[],7,FALSE)</f>
        <v>Hudson County Federation</v>
      </c>
      <c r="L9" s="14">
        <f>$Q$1-D9</f>
        <v>50</v>
      </c>
    </row>
    <row r="10" spans="1:20" x14ac:dyDescent="0.35">
      <c r="A10" s="12">
        <v>5468188</v>
      </c>
      <c r="B10" t="s">
        <v>890</v>
      </c>
      <c r="C10" s="12" t="s">
        <v>142</v>
      </c>
      <c r="D10" s="15">
        <v>45523</v>
      </c>
      <c r="E10" s="12">
        <v>475</v>
      </c>
      <c r="F10" s="12" t="str">
        <f>VLOOKUP($E10,NJLookup2024_2025[],2,FALSE)</f>
        <v>Paulus Hook</v>
      </c>
      <c r="G10" s="12" t="str">
        <f>VLOOKUP($E10,NJLookup2024_2025[],3,FALSE)</f>
        <v>Jersey City</v>
      </c>
      <c r="H10" s="12" t="str">
        <f>VLOOKUP($E10,NJLookup2024_2025[],4,FALSE)</f>
        <v>Newark</v>
      </c>
      <c r="I10" s="12">
        <f>VLOOKUP($E10,NJLookup2024_2025[],5,FALSE)</f>
        <v>2</v>
      </c>
      <c r="J10" s="11" t="str">
        <f>VLOOKUP($E10,NJLookup2024_2025[],6,FALSE)</f>
        <v>Anthony Forino</v>
      </c>
      <c r="K10" s="12" t="str">
        <f>VLOOKUP($E10,NJLookup2024_2025[],7,FALSE)</f>
        <v>Hudson County Federation</v>
      </c>
      <c r="L10" s="14">
        <f>$Q$1-D10</f>
        <v>74</v>
      </c>
    </row>
    <row r="11" spans="1:20" x14ac:dyDescent="0.35">
      <c r="A11" s="12">
        <v>5465966</v>
      </c>
      <c r="B11" t="s">
        <v>879</v>
      </c>
      <c r="C11" s="12" t="s">
        <v>142</v>
      </c>
      <c r="D11" s="15">
        <v>45509</v>
      </c>
      <c r="E11" s="12">
        <v>475</v>
      </c>
      <c r="F11" s="12" t="str">
        <f>VLOOKUP($E11,NJLookup2024_2025[],2,FALSE)</f>
        <v>Paulus Hook</v>
      </c>
      <c r="G11" s="12" t="str">
        <f>VLOOKUP($E11,NJLookup2024_2025[],3,FALSE)</f>
        <v>Jersey City</v>
      </c>
      <c r="H11" s="12" t="str">
        <f>VLOOKUP($E11,NJLookup2024_2025[],4,FALSE)</f>
        <v>Newark</v>
      </c>
      <c r="I11" s="12">
        <f>VLOOKUP($E11,NJLookup2024_2025[],5,FALSE)</f>
        <v>2</v>
      </c>
      <c r="J11" s="11" t="str">
        <f>VLOOKUP($E11,NJLookup2024_2025[],6,FALSE)</f>
        <v>Anthony Forino</v>
      </c>
      <c r="K11" s="12" t="str">
        <f>VLOOKUP($E11,NJLookup2024_2025[],7,FALSE)</f>
        <v>Hudson County Federation</v>
      </c>
      <c r="L11" s="14">
        <f>$Q$1-D11</f>
        <v>88</v>
      </c>
    </row>
    <row r="12" spans="1:20" x14ac:dyDescent="0.35">
      <c r="A12" s="12">
        <v>5460908</v>
      </c>
      <c r="B12" t="s">
        <v>851</v>
      </c>
      <c r="C12" s="12" t="s">
        <v>73</v>
      </c>
      <c r="D12" s="15">
        <v>45475</v>
      </c>
      <c r="E12" s="12">
        <v>371</v>
      </c>
      <c r="F12" s="12" t="str">
        <f>VLOOKUP($E12,NJLookup2024_2025[],2,FALSE)</f>
        <v>Star of the Sea</v>
      </c>
      <c r="G12" s="12" t="str">
        <f>VLOOKUP($E12,NJLookup2024_2025[],3,FALSE)</f>
        <v>Bayonne</v>
      </c>
      <c r="H12" s="12" t="str">
        <f>VLOOKUP($E12,NJLookup2024_2025[],4,FALSE)</f>
        <v>Newark</v>
      </c>
      <c r="I12" s="12">
        <f>VLOOKUP($E12,NJLookup2024_2025[],5,FALSE)</f>
        <v>2</v>
      </c>
      <c r="J12" s="11" t="str">
        <f>VLOOKUP($E12,NJLookup2024_2025[],6,FALSE)</f>
        <v>Anthony Forino</v>
      </c>
      <c r="K12" s="12" t="str">
        <f>VLOOKUP($E12,NJLookup2024_2025[],7,FALSE)</f>
        <v>Hudson County Federation</v>
      </c>
      <c r="L12" s="14">
        <f>$Q$1-D12</f>
        <v>122</v>
      </c>
    </row>
    <row r="13" spans="1:20" x14ac:dyDescent="0.35">
      <c r="A13" s="12">
        <v>5434694</v>
      </c>
      <c r="B13" t="s">
        <v>782</v>
      </c>
      <c r="C13" s="12" t="s">
        <v>142</v>
      </c>
      <c r="D13" s="15">
        <v>45455</v>
      </c>
      <c r="E13" s="12">
        <v>1378</v>
      </c>
      <c r="F13" s="12" t="str">
        <f>VLOOKUP($E13,NJLookup2024_2025[],2,FALSE)</f>
        <v>Carroll</v>
      </c>
      <c r="G13" s="12" t="str">
        <f>VLOOKUP($E13,NJLookup2024_2025[],3,FALSE)</f>
        <v>Union City</v>
      </c>
      <c r="H13" s="12" t="str">
        <f>VLOOKUP($E13,NJLookup2024_2025[],4,FALSE)</f>
        <v>Newark</v>
      </c>
      <c r="I13" s="12">
        <f>VLOOKUP($E13,NJLookup2024_2025[],5,FALSE)</f>
        <v>2</v>
      </c>
      <c r="J13" s="11" t="str">
        <f>VLOOKUP($E13,NJLookup2024_2025[],6,FALSE)</f>
        <v>Anthony Forino</v>
      </c>
      <c r="K13" s="12" t="str">
        <f>VLOOKUP($E13,NJLookup2024_2025[],7,FALSE)</f>
        <v>Hudson County Federation</v>
      </c>
      <c r="L13" s="14">
        <f>$Q$1-D13</f>
        <v>142</v>
      </c>
    </row>
    <row r="14" spans="1:20" x14ac:dyDescent="0.35">
      <c r="A14" s="12">
        <v>5469437</v>
      </c>
      <c r="B14" t="s">
        <v>909</v>
      </c>
      <c r="C14" s="12" t="s">
        <v>142</v>
      </c>
      <c r="D14" s="15">
        <v>45530</v>
      </c>
      <c r="E14" s="12">
        <v>16835</v>
      </c>
      <c r="F14" s="12" t="str">
        <f>VLOOKUP($E14,NJLookup2024_2025[],2,FALSE)</f>
        <v>St. Paul the Apostle</v>
      </c>
      <c r="G14" s="12" t="str">
        <f>VLOOKUP($E14,NJLookup2024_2025[],3,FALSE)</f>
        <v>Jersey City</v>
      </c>
      <c r="H14" s="12" t="str">
        <f>VLOOKUP($E14,NJLookup2024_2025[],4,FALSE)</f>
        <v>Newark</v>
      </c>
      <c r="I14" s="12">
        <f>VLOOKUP($E14,NJLookup2024_2025[],5,FALSE)</f>
        <v>4</v>
      </c>
      <c r="J14" s="11" t="str">
        <f>VLOOKUP($E14,NJLookup2024_2025[],6,FALSE)</f>
        <v>Salvatore Manente, Sr</v>
      </c>
      <c r="K14" s="12" t="str">
        <f>VLOOKUP($E14,NJLookup2024_2025[],7,FALSE)</f>
        <v>Hudson County Federation</v>
      </c>
      <c r="L14" s="14">
        <f>$Q$1-D14</f>
        <v>67</v>
      </c>
    </row>
    <row r="15" spans="1:20" x14ac:dyDescent="0.35">
      <c r="A15" s="12">
        <v>5468421</v>
      </c>
      <c r="B15" t="s">
        <v>894</v>
      </c>
      <c r="C15" s="12" t="s">
        <v>897</v>
      </c>
      <c r="D15" s="15">
        <v>45524</v>
      </c>
      <c r="E15" s="12">
        <v>6928</v>
      </c>
      <c r="F15" s="12" t="str">
        <f>VLOOKUP($E15,NJLookup2024_2025[],2,FALSE)</f>
        <v>St. Cecilia/St. Stephen</v>
      </c>
      <c r="G15" s="12" t="str">
        <f>VLOOKUP($E15,NJLookup2024_2025[],3,FALSE)</f>
        <v>Kearny</v>
      </c>
      <c r="H15" s="12" t="str">
        <f>VLOOKUP($E15,NJLookup2024_2025[],4,FALSE)</f>
        <v>Newark</v>
      </c>
      <c r="I15" s="12">
        <f>VLOOKUP($E15,NJLookup2024_2025[],5,FALSE)</f>
        <v>4</v>
      </c>
      <c r="J15" s="11" t="str">
        <f>VLOOKUP($E15,NJLookup2024_2025[],6,FALSE)</f>
        <v>Salvatore Manente, Sr</v>
      </c>
      <c r="K15" s="12" t="str">
        <f>VLOOKUP($E15,NJLookup2024_2025[],7,FALSE)</f>
        <v>Hudson County Federation</v>
      </c>
      <c r="L15" s="14">
        <f>$Q$1-D15</f>
        <v>73</v>
      </c>
    </row>
    <row r="16" spans="1:20" x14ac:dyDescent="0.35">
      <c r="A16" s="12">
        <v>5457194</v>
      </c>
      <c r="B16" t="s">
        <v>844</v>
      </c>
      <c r="C16" s="12" t="s">
        <v>664</v>
      </c>
      <c r="D16" s="15">
        <v>45464</v>
      </c>
      <c r="E16" s="12">
        <v>12769</v>
      </c>
      <c r="F16" s="12" t="str">
        <f>VLOOKUP($E16,NJLookup2024_2025[],2,FALSE)</f>
        <v>Mary Immaculate</v>
      </c>
      <c r="G16" s="12" t="str">
        <f>VLOOKUP($E16,NJLookup2024_2025[],3,FALSE)</f>
        <v>Secaucus</v>
      </c>
      <c r="H16" s="12" t="str">
        <f>VLOOKUP($E16,NJLookup2024_2025[],4,FALSE)</f>
        <v>Newark</v>
      </c>
      <c r="I16" s="12">
        <f>VLOOKUP($E16,NJLookup2024_2025[],5,FALSE)</f>
        <v>4</v>
      </c>
      <c r="J16" s="11" t="str">
        <f>VLOOKUP($E16,NJLookup2024_2025[],6,FALSE)</f>
        <v>Salvatore Manente, Sr</v>
      </c>
      <c r="K16" s="12" t="str">
        <f>VLOOKUP($E16,NJLookup2024_2025[],7,FALSE)</f>
        <v>Hudson County Federation</v>
      </c>
      <c r="L16" s="14">
        <f>$Q$1-D16</f>
        <v>133</v>
      </c>
    </row>
    <row r="17" spans="1:12" x14ac:dyDescent="0.35">
      <c r="A17" s="12">
        <v>5456346</v>
      </c>
      <c r="B17" t="s">
        <v>841</v>
      </c>
      <c r="C17" s="12" t="s">
        <v>664</v>
      </c>
      <c r="D17" s="15">
        <v>45460</v>
      </c>
      <c r="E17" s="12">
        <v>12769</v>
      </c>
      <c r="F17" s="12" t="str">
        <f>VLOOKUP($E17,NJLookup2024_2025[],2,FALSE)</f>
        <v>Mary Immaculate</v>
      </c>
      <c r="G17" s="12" t="str">
        <f>VLOOKUP($E17,NJLookup2024_2025[],3,FALSE)</f>
        <v>Secaucus</v>
      </c>
      <c r="H17" s="12" t="str">
        <f>VLOOKUP($E17,NJLookup2024_2025[],4,FALSE)</f>
        <v>Newark</v>
      </c>
      <c r="I17" s="12">
        <f>VLOOKUP($E17,NJLookup2024_2025[],5,FALSE)</f>
        <v>4</v>
      </c>
      <c r="J17" s="11" t="str">
        <f>VLOOKUP($E17,NJLookup2024_2025[],6,FALSE)</f>
        <v>Salvatore Manente, Sr</v>
      </c>
      <c r="K17" s="12" t="str">
        <f>VLOOKUP($E17,NJLookup2024_2025[],7,FALSE)</f>
        <v>Hudson County Federation</v>
      </c>
      <c r="L17" s="14">
        <f>$Q$1-D17</f>
        <v>137</v>
      </c>
    </row>
    <row r="18" spans="1:12" x14ac:dyDescent="0.35">
      <c r="A18" s="12">
        <v>5456352</v>
      </c>
      <c r="B18" t="s">
        <v>842</v>
      </c>
      <c r="C18" s="12" t="s">
        <v>664</v>
      </c>
      <c r="D18" s="15">
        <v>45460</v>
      </c>
      <c r="E18" s="12">
        <v>12769</v>
      </c>
      <c r="F18" s="12" t="str">
        <f>VLOOKUP($E18,NJLookup2024_2025[],2,FALSE)</f>
        <v>Mary Immaculate</v>
      </c>
      <c r="G18" s="12" t="str">
        <f>VLOOKUP($E18,NJLookup2024_2025[],3,FALSE)</f>
        <v>Secaucus</v>
      </c>
      <c r="H18" s="12" t="str">
        <f>VLOOKUP($E18,NJLookup2024_2025[],4,FALSE)</f>
        <v>Newark</v>
      </c>
      <c r="I18" s="12">
        <f>VLOOKUP($E18,NJLookup2024_2025[],5,FALSE)</f>
        <v>4</v>
      </c>
      <c r="J18" s="11" t="str">
        <f>VLOOKUP($E18,NJLookup2024_2025[],6,FALSE)</f>
        <v>Salvatore Manente, Sr</v>
      </c>
      <c r="K18" s="12" t="str">
        <f>VLOOKUP($E18,NJLookup2024_2025[],7,FALSE)</f>
        <v>Hudson County Federation</v>
      </c>
      <c r="L18" s="14">
        <f>$Q$1-D18</f>
        <v>137</v>
      </c>
    </row>
    <row r="19" spans="1:12" x14ac:dyDescent="0.35">
      <c r="A19" s="12">
        <v>5456331</v>
      </c>
      <c r="B19" t="s">
        <v>840</v>
      </c>
      <c r="C19" s="12" t="s">
        <v>664</v>
      </c>
      <c r="D19" s="15">
        <v>45460</v>
      </c>
      <c r="E19" s="12">
        <v>12769</v>
      </c>
      <c r="F19" s="12" t="str">
        <f>VLOOKUP($E19,NJLookup2024_2025[],2,FALSE)</f>
        <v>Mary Immaculate</v>
      </c>
      <c r="G19" s="12" t="str">
        <f>VLOOKUP($E19,NJLookup2024_2025[],3,FALSE)</f>
        <v>Secaucus</v>
      </c>
      <c r="H19" s="12" t="str">
        <f>VLOOKUP($E19,NJLookup2024_2025[],4,FALSE)</f>
        <v>Newark</v>
      </c>
      <c r="I19" s="12">
        <f>VLOOKUP($E19,NJLookup2024_2025[],5,FALSE)</f>
        <v>4</v>
      </c>
      <c r="J19" s="11" t="str">
        <f>VLOOKUP($E19,NJLookup2024_2025[],6,FALSE)</f>
        <v>Salvatore Manente, Sr</v>
      </c>
      <c r="K19" s="12" t="str">
        <f>VLOOKUP($E19,NJLookup2024_2025[],7,FALSE)</f>
        <v>Hudson County Federation</v>
      </c>
      <c r="L19" s="14">
        <f>$Q$1-D19</f>
        <v>137</v>
      </c>
    </row>
    <row r="20" spans="1:12" x14ac:dyDescent="0.35">
      <c r="A20" s="12">
        <v>5444833</v>
      </c>
      <c r="B20" t="s">
        <v>809</v>
      </c>
      <c r="C20" s="12" t="s">
        <v>119</v>
      </c>
      <c r="D20" s="15">
        <v>45418</v>
      </c>
      <c r="E20" s="12">
        <v>6928</v>
      </c>
      <c r="F20" s="12" t="str">
        <f>VLOOKUP($E20,NJLookup2024_2025[],2,FALSE)</f>
        <v>St. Cecilia/St. Stephen</v>
      </c>
      <c r="G20" s="12" t="str">
        <f>VLOOKUP($E20,NJLookup2024_2025[],3,FALSE)</f>
        <v>Kearny</v>
      </c>
      <c r="H20" s="12" t="str">
        <f>VLOOKUP($E20,NJLookup2024_2025[],4,FALSE)</f>
        <v>Newark</v>
      </c>
      <c r="I20" s="12">
        <f>VLOOKUP($E20,NJLookup2024_2025[],5,FALSE)</f>
        <v>4</v>
      </c>
      <c r="J20" s="11" t="str">
        <f>VLOOKUP($E20,NJLookup2024_2025[],6,FALSE)</f>
        <v>Salvatore Manente, Sr</v>
      </c>
      <c r="K20" s="12" t="str">
        <f>VLOOKUP($E20,NJLookup2024_2025[],7,FALSE)</f>
        <v>Hudson County Federation</v>
      </c>
      <c r="L20" s="14">
        <f>$Q$1-D20</f>
        <v>179</v>
      </c>
    </row>
    <row r="21" spans="1:12" x14ac:dyDescent="0.35">
      <c r="A21" s="12">
        <v>5437723</v>
      </c>
      <c r="B21" t="s">
        <v>786</v>
      </c>
      <c r="C21" s="12" t="s">
        <v>119</v>
      </c>
      <c r="D21" s="15">
        <v>45397</v>
      </c>
      <c r="E21" s="12">
        <v>6928</v>
      </c>
      <c r="F21" s="12" t="str">
        <f>VLOOKUP($E21,NJLookup2024_2025[],2,FALSE)</f>
        <v>St. Cecilia/St. Stephen</v>
      </c>
      <c r="G21" s="12" t="str">
        <f>VLOOKUP($E21,NJLookup2024_2025[],3,FALSE)</f>
        <v>Kearny</v>
      </c>
      <c r="H21" s="12" t="str">
        <f>VLOOKUP($E21,NJLookup2024_2025[],4,FALSE)</f>
        <v>Newark</v>
      </c>
      <c r="I21" s="12">
        <f>VLOOKUP($E21,NJLookup2024_2025[],5,FALSE)</f>
        <v>4</v>
      </c>
      <c r="J21" s="11" t="str">
        <f>VLOOKUP($E21,NJLookup2024_2025[],6,FALSE)</f>
        <v>Salvatore Manente, Sr</v>
      </c>
      <c r="K21" s="12" t="str">
        <f>VLOOKUP($E21,NJLookup2024_2025[],7,FALSE)</f>
        <v>Hudson County Federation</v>
      </c>
      <c r="L21" s="14">
        <f>$Q$1-D21</f>
        <v>200</v>
      </c>
    </row>
    <row r="22" spans="1:12" x14ac:dyDescent="0.35">
      <c r="A22" s="12">
        <v>5434893</v>
      </c>
      <c r="B22" t="s">
        <v>800</v>
      </c>
      <c r="C22" s="12" t="s">
        <v>806</v>
      </c>
      <c r="D22" s="15">
        <v>45386</v>
      </c>
      <c r="E22" s="12">
        <v>6928</v>
      </c>
      <c r="F22" s="12" t="str">
        <f>VLOOKUP($E22,NJLookup2024_2025[],2,FALSE)</f>
        <v>St. Cecilia/St. Stephen</v>
      </c>
      <c r="G22" s="12" t="str">
        <f>VLOOKUP($E22,NJLookup2024_2025[],3,FALSE)</f>
        <v>Kearny</v>
      </c>
      <c r="H22" s="12" t="str">
        <f>VLOOKUP($E22,NJLookup2024_2025[],4,FALSE)</f>
        <v>Newark</v>
      </c>
      <c r="I22" s="12">
        <f>VLOOKUP($E22,NJLookup2024_2025[],5,FALSE)</f>
        <v>4</v>
      </c>
      <c r="J22" s="11" t="str">
        <f>VLOOKUP($E22,NJLookup2024_2025[],6,FALSE)</f>
        <v>Salvatore Manente, Sr</v>
      </c>
      <c r="K22" s="12" t="str">
        <f>VLOOKUP($E22,NJLookup2024_2025[],7,FALSE)</f>
        <v>Hudson County Federation</v>
      </c>
      <c r="L22" s="14">
        <f>$Q$1-D22</f>
        <v>211</v>
      </c>
    </row>
    <row r="23" spans="1:12" x14ac:dyDescent="0.35">
      <c r="A23" s="12">
        <v>5485404</v>
      </c>
      <c r="B23" t="s">
        <v>1045</v>
      </c>
      <c r="C23" s="12" t="s">
        <v>55</v>
      </c>
      <c r="D23" s="15">
        <v>45592</v>
      </c>
      <c r="E23" s="12">
        <v>783</v>
      </c>
      <c r="F23" s="12" t="str">
        <f>VLOOKUP($E23,NJLookup2024_2025[],2,FALSE)</f>
        <v>Summit</v>
      </c>
      <c r="G23" s="12" t="str">
        <f>VLOOKUP($E23,NJLookup2024_2025[],3,FALSE)</f>
        <v>Summit</v>
      </c>
      <c r="H23" s="12" t="str">
        <f>VLOOKUP($E23,NJLookup2024_2025[],4,FALSE)</f>
        <v>Newark</v>
      </c>
      <c r="I23" s="12">
        <f>VLOOKUP($E23,NJLookup2024_2025[],5,FALSE)</f>
        <v>6</v>
      </c>
      <c r="J23" s="11" t="str">
        <f>VLOOKUP($E23,NJLookup2024_2025[],6,FALSE)</f>
        <v>Michael P. Willemse</v>
      </c>
      <c r="K23" s="12" t="str">
        <f>VLOOKUP($E23,NJLookup2024_2025[],7,FALSE)</f>
        <v>Union County Federation</v>
      </c>
      <c r="L23" s="14">
        <f>$Q$1-D23</f>
        <v>5</v>
      </c>
    </row>
    <row r="24" spans="1:12" x14ac:dyDescent="0.35">
      <c r="A24" s="12">
        <v>5484237</v>
      </c>
      <c r="B24" t="s">
        <v>1032</v>
      </c>
      <c r="C24" s="12" t="s">
        <v>78</v>
      </c>
      <c r="D24" s="15">
        <v>45586</v>
      </c>
      <c r="E24" s="12">
        <v>4504</v>
      </c>
      <c r="F24" s="12" t="str">
        <f>VLOOKUP($E24,NJLookup2024_2025[],2,FALSE)</f>
        <v>Union</v>
      </c>
      <c r="G24" s="12" t="str">
        <f>VLOOKUP($E24,NJLookup2024_2025[],3,FALSE)</f>
        <v>Union</v>
      </c>
      <c r="H24" s="12" t="str">
        <f>VLOOKUP($E24,NJLookup2024_2025[],4,FALSE)</f>
        <v>Newark</v>
      </c>
      <c r="I24" s="12">
        <f>VLOOKUP($E24,NJLookup2024_2025[],5,FALSE)</f>
        <v>6</v>
      </c>
      <c r="J24" s="11" t="str">
        <f>VLOOKUP($E24,NJLookup2024_2025[],6,FALSE)</f>
        <v>Michael P. Willemse</v>
      </c>
      <c r="K24" s="12" t="str">
        <f>VLOOKUP($E24,NJLookup2024_2025[],7,FALSE)</f>
        <v>Union County Federation</v>
      </c>
      <c r="L24" s="14">
        <f>$Q$1-D24</f>
        <v>11</v>
      </c>
    </row>
    <row r="25" spans="1:12" x14ac:dyDescent="0.35">
      <c r="A25" s="12">
        <v>5470726</v>
      </c>
      <c r="B25" t="s">
        <v>916</v>
      </c>
      <c r="C25" s="12" t="s">
        <v>47</v>
      </c>
      <c r="D25" s="15">
        <v>45536</v>
      </c>
      <c r="E25" s="12">
        <v>4504</v>
      </c>
      <c r="F25" s="12" t="str">
        <f>VLOOKUP($E25,NJLookup2024_2025[],2,FALSE)</f>
        <v>Union</v>
      </c>
      <c r="G25" s="12" t="str">
        <f>VLOOKUP($E25,NJLookup2024_2025[],3,FALSE)</f>
        <v>Union</v>
      </c>
      <c r="H25" s="12" t="str">
        <f>VLOOKUP($E25,NJLookup2024_2025[],4,FALSE)</f>
        <v>Newark</v>
      </c>
      <c r="I25" s="12">
        <f>VLOOKUP($E25,NJLookup2024_2025[],5,FALSE)</f>
        <v>6</v>
      </c>
      <c r="J25" s="11" t="str">
        <f>VLOOKUP($E25,NJLookup2024_2025[],6,FALSE)</f>
        <v>Michael P. Willemse</v>
      </c>
      <c r="K25" s="12" t="str">
        <f>VLOOKUP($E25,NJLookup2024_2025[],7,FALSE)</f>
        <v>Union County Federation</v>
      </c>
      <c r="L25" s="14">
        <f>$Q$1-D25</f>
        <v>61</v>
      </c>
    </row>
    <row r="26" spans="1:12" x14ac:dyDescent="0.35">
      <c r="A26" s="12">
        <v>5444987</v>
      </c>
      <c r="B26" t="s">
        <v>810</v>
      </c>
      <c r="C26" s="12" t="s">
        <v>811</v>
      </c>
      <c r="D26" s="15">
        <v>45417</v>
      </c>
      <c r="E26" s="12">
        <v>4504</v>
      </c>
      <c r="F26" s="12" t="str">
        <f>VLOOKUP($E26,NJLookup2024_2025[],2,FALSE)</f>
        <v>Union</v>
      </c>
      <c r="G26" s="12" t="str">
        <f>VLOOKUP($E26,NJLookup2024_2025[],3,FALSE)</f>
        <v>Union</v>
      </c>
      <c r="H26" s="12" t="str">
        <f>VLOOKUP($E26,NJLookup2024_2025[],4,FALSE)</f>
        <v>Newark</v>
      </c>
      <c r="I26" s="12">
        <f>VLOOKUP($E26,NJLookup2024_2025[],5,FALSE)</f>
        <v>6</v>
      </c>
      <c r="J26" s="11" t="str">
        <f>VLOOKUP($E26,NJLookup2024_2025[],6,FALSE)</f>
        <v>Michael P. Willemse</v>
      </c>
      <c r="K26" s="12" t="str">
        <f>VLOOKUP($E26,NJLookup2024_2025[],7,FALSE)</f>
        <v>Union County Federation</v>
      </c>
      <c r="L26" s="14">
        <f>$Q$1-D26</f>
        <v>180</v>
      </c>
    </row>
    <row r="27" spans="1:12" x14ac:dyDescent="0.35">
      <c r="A27" s="12">
        <v>5487090</v>
      </c>
      <c r="B27" t="s">
        <v>1062</v>
      </c>
      <c r="C27" s="12" t="s">
        <v>40</v>
      </c>
      <c r="D27" s="15">
        <v>45595</v>
      </c>
      <c r="E27" s="12">
        <v>3197</v>
      </c>
      <c r="F27" s="12" t="str">
        <f>VLOOKUP($E27,NJLookup2024_2025[],2,FALSE)</f>
        <v>Rev. Thomas F. Canty</v>
      </c>
      <c r="G27" s="12" t="str">
        <f>VLOOKUP($E27,NJLookup2024_2025[],3,FALSE)</f>
        <v>Hillside</v>
      </c>
      <c r="H27" s="12" t="str">
        <f>VLOOKUP($E27,NJLookup2024_2025[],4,FALSE)</f>
        <v>Newark</v>
      </c>
      <c r="I27" s="12">
        <f>VLOOKUP($E27,NJLookup2024_2025[],5,FALSE)</f>
        <v>7</v>
      </c>
      <c r="J27" s="11" t="str">
        <f>VLOOKUP($E27,NJLookup2024_2025[],6,FALSE)</f>
        <v>James Vari</v>
      </c>
      <c r="K27" s="12" t="str">
        <f>VLOOKUP($E27,NJLookup2024_2025[],7,FALSE)</f>
        <v>Union County Federation</v>
      </c>
      <c r="L27" s="14">
        <f>$Q$1-D27</f>
        <v>2</v>
      </c>
    </row>
    <row r="28" spans="1:12" x14ac:dyDescent="0.35">
      <c r="A28" s="12">
        <v>5483821</v>
      </c>
      <c r="B28" t="s">
        <v>1027</v>
      </c>
      <c r="C28" s="12" t="s">
        <v>101</v>
      </c>
      <c r="D28" s="15">
        <v>45581</v>
      </c>
      <c r="E28" s="12">
        <v>1711</v>
      </c>
      <c r="F28" s="12" t="str">
        <f>VLOOKUP($E28,NJLookup2024_2025[],2,FALSE)</f>
        <v>Msgr. Henry J. Waterson</v>
      </c>
      <c r="G28" s="12" t="str">
        <f>VLOOKUP($E28,NJLookup2024_2025[],3,FALSE)</f>
        <v>Westfield</v>
      </c>
      <c r="H28" s="12" t="str">
        <f>VLOOKUP($E28,NJLookup2024_2025[],4,FALSE)</f>
        <v>Newark</v>
      </c>
      <c r="I28" s="12">
        <f>VLOOKUP($E28,NJLookup2024_2025[],5,FALSE)</f>
        <v>7</v>
      </c>
      <c r="J28" s="11" t="str">
        <f>VLOOKUP($E28,NJLookup2024_2025[],6,FALSE)</f>
        <v>James Vari</v>
      </c>
      <c r="K28" s="12" t="str">
        <f>VLOOKUP($E28,NJLookup2024_2025[],7,FALSE)</f>
        <v>Union County Federation</v>
      </c>
      <c r="L28" s="14">
        <f>$Q$1-D28</f>
        <v>16</v>
      </c>
    </row>
    <row r="29" spans="1:12" x14ac:dyDescent="0.35">
      <c r="A29" s="12">
        <v>5481073</v>
      </c>
      <c r="B29" t="s">
        <v>1016</v>
      </c>
      <c r="C29" s="12" t="s">
        <v>240</v>
      </c>
      <c r="D29" s="15">
        <v>45574</v>
      </c>
      <c r="E29" s="12">
        <v>1711</v>
      </c>
      <c r="F29" s="12" t="str">
        <f>VLOOKUP($E29,NJLookup2024_2025[],2,FALSE)</f>
        <v>Msgr. Henry J. Waterson</v>
      </c>
      <c r="G29" s="12" t="str">
        <f>VLOOKUP($E29,NJLookup2024_2025[],3,FALSE)</f>
        <v>Westfield</v>
      </c>
      <c r="H29" s="12" t="str">
        <f>VLOOKUP($E29,NJLookup2024_2025[],4,FALSE)</f>
        <v>Newark</v>
      </c>
      <c r="I29" s="12">
        <f>VLOOKUP($E29,NJLookup2024_2025[],5,FALSE)</f>
        <v>7</v>
      </c>
      <c r="J29" s="11" t="str">
        <f>VLOOKUP($E29,NJLookup2024_2025[],6,FALSE)</f>
        <v>James Vari</v>
      </c>
      <c r="K29" s="12" t="str">
        <f>VLOOKUP($E29,NJLookup2024_2025[],7,FALSE)</f>
        <v>Union County Federation</v>
      </c>
      <c r="L29" s="14">
        <f>$Q$1-D29</f>
        <v>23</v>
      </c>
    </row>
    <row r="30" spans="1:12" x14ac:dyDescent="0.35">
      <c r="A30" s="12">
        <v>5468487</v>
      </c>
      <c r="B30" t="s">
        <v>898</v>
      </c>
      <c r="C30" s="12" t="s">
        <v>458</v>
      </c>
      <c r="D30" s="15">
        <v>45524</v>
      </c>
      <c r="E30" s="12">
        <v>6226</v>
      </c>
      <c r="F30" s="12" t="str">
        <f>VLOOKUP($E30,NJLookup2024_2025[],2,FALSE)</f>
        <v>Cranford</v>
      </c>
      <c r="G30" s="12" t="str">
        <f>VLOOKUP($E30,NJLookup2024_2025[],3,FALSE)</f>
        <v>Cranford</v>
      </c>
      <c r="H30" s="12" t="str">
        <f>VLOOKUP($E30,NJLookup2024_2025[],4,FALSE)</f>
        <v>Newark</v>
      </c>
      <c r="I30" s="12">
        <f>VLOOKUP($E30,NJLookup2024_2025[],5,FALSE)</f>
        <v>7</v>
      </c>
      <c r="J30" s="11" t="str">
        <f>VLOOKUP($E30,NJLookup2024_2025[],6,FALSE)</f>
        <v>James Vari</v>
      </c>
      <c r="K30" s="12" t="str">
        <f>VLOOKUP($E30,NJLookup2024_2025[],7,FALSE)</f>
        <v>Union County Federation</v>
      </c>
      <c r="L30" s="14">
        <f>$Q$1-D30</f>
        <v>73</v>
      </c>
    </row>
    <row r="31" spans="1:12" x14ac:dyDescent="0.35">
      <c r="A31" s="12">
        <v>5468351</v>
      </c>
      <c r="B31" t="s">
        <v>893</v>
      </c>
      <c r="C31" s="12" t="s">
        <v>458</v>
      </c>
      <c r="D31" s="15">
        <v>45524</v>
      </c>
      <c r="E31" s="12">
        <v>6226</v>
      </c>
      <c r="F31" s="12" t="str">
        <f>VLOOKUP($E31,NJLookup2024_2025[],2,FALSE)</f>
        <v>Cranford</v>
      </c>
      <c r="G31" s="12" t="str">
        <f>VLOOKUP($E31,NJLookup2024_2025[],3,FALSE)</f>
        <v>Cranford</v>
      </c>
      <c r="H31" s="12" t="str">
        <f>VLOOKUP($E31,NJLookup2024_2025[],4,FALSE)</f>
        <v>Newark</v>
      </c>
      <c r="I31" s="12">
        <f>VLOOKUP($E31,NJLookup2024_2025[],5,FALSE)</f>
        <v>7</v>
      </c>
      <c r="J31" s="11" t="str">
        <f>VLOOKUP($E31,NJLookup2024_2025[],6,FALSE)</f>
        <v>James Vari</v>
      </c>
      <c r="K31" s="12" t="str">
        <f>VLOOKUP($E31,NJLookup2024_2025[],7,FALSE)</f>
        <v>Union County Federation</v>
      </c>
      <c r="L31" s="14">
        <f>$Q$1-D31</f>
        <v>73</v>
      </c>
    </row>
    <row r="32" spans="1:12" x14ac:dyDescent="0.35">
      <c r="A32" s="12">
        <v>5468020</v>
      </c>
      <c r="B32" t="s">
        <v>900</v>
      </c>
      <c r="C32" s="12" t="s">
        <v>86</v>
      </c>
      <c r="D32" s="15">
        <v>45523</v>
      </c>
      <c r="E32" s="12">
        <v>1711</v>
      </c>
      <c r="F32" s="12" t="str">
        <f>VLOOKUP($E32,NJLookup2024_2025[],2,FALSE)</f>
        <v>Msgr. Henry J. Waterson</v>
      </c>
      <c r="G32" s="12" t="str">
        <f>VLOOKUP($E32,NJLookup2024_2025[],3,FALSE)</f>
        <v>Westfield</v>
      </c>
      <c r="H32" s="12" t="str">
        <f>VLOOKUP($E32,NJLookup2024_2025[],4,FALSE)</f>
        <v>Newark</v>
      </c>
      <c r="I32" s="12">
        <f>VLOOKUP($E32,NJLookup2024_2025[],5,FALSE)</f>
        <v>7</v>
      </c>
      <c r="J32" s="11" t="str">
        <f>VLOOKUP($E32,NJLookup2024_2025[],6,FALSE)</f>
        <v>James Vari</v>
      </c>
      <c r="K32" s="12" t="str">
        <f>VLOOKUP($E32,NJLookup2024_2025[],7,FALSE)</f>
        <v>Union County Federation</v>
      </c>
      <c r="L32" s="14">
        <f>$Q$1-D32</f>
        <v>74</v>
      </c>
    </row>
    <row r="33" spans="1:12" x14ac:dyDescent="0.35">
      <c r="A33" s="12">
        <v>5434667</v>
      </c>
      <c r="B33" t="s">
        <v>781</v>
      </c>
      <c r="C33" s="12" t="s">
        <v>87</v>
      </c>
      <c r="D33" s="15">
        <v>45383</v>
      </c>
      <c r="E33" s="12">
        <v>5730</v>
      </c>
      <c r="F33" s="12" t="str">
        <f>VLOOKUP($E33,NJLookup2024_2025[],2,FALSE)</f>
        <v>Father John S. Nelligan</v>
      </c>
      <c r="G33" s="12" t="str">
        <f>VLOOKUP($E33,NJLookup2024_2025[],3,FALSE)</f>
        <v>Scotch Plains</v>
      </c>
      <c r="H33" s="12" t="str">
        <f>VLOOKUP($E33,NJLookup2024_2025[],4,FALSE)</f>
        <v>Newark</v>
      </c>
      <c r="I33" s="12">
        <f>VLOOKUP($E33,NJLookup2024_2025[],5,FALSE)</f>
        <v>7</v>
      </c>
      <c r="J33" s="11" t="str">
        <f>VLOOKUP($E33,NJLookup2024_2025[],6,FALSE)</f>
        <v>James Vari</v>
      </c>
      <c r="K33" s="12" t="str">
        <f>VLOOKUP($E33,NJLookup2024_2025[],7,FALSE)</f>
        <v>Union County Federation</v>
      </c>
      <c r="L33" s="14">
        <f>$Q$1-D33</f>
        <v>214</v>
      </c>
    </row>
    <row r="34" spans="1:12" x14ac:dyDescent="0.35">
      <c r="A34" s="12">
        <v>5431382</v>
      </c>
      <c r="B34" t="s">
        <v>773</v>
      </c>
      <c r="C34" s="12" t="s">
        <v>87</v>
      </c>
      <c r="D34" s="15">
        <v>45370</v>
      </c>
      <c r="E34" s="12">
        <v>5730</v>
      </c>
      <c r="F34" s="12" t="str">
        <f>VLOOKUP($E34,NJLookup2024_2025[],2,FALSE)</f>
        <v>Father John S. Nelligan</v>
      </c>
      <c r="G34" s="12" t="str">
        <f>VLOOKUP($E34,NJLookup2024_2025[],3,FALSE)</f>
        <v>Scotch Plains</v>
      </c>
      <c r="H34" s="12" t="str">
        <f>VLOOKUP($E34,NJLookup2024_2025[],4,FALSE)</f>
        <v>Newark</v>
      </c>
      <c r="I34" s="12">
        <f>VLOOKUP($E34,NJLookup2024_2025[],5,FALSE)</f>
        <v>7</v>
      </c>
      <c r="J34" s="11" t="str">
        <f>VLOOKUP($E34,NJLookup2024_2025[],6,FALSE)</f>
        <v>James Vari</v>
      </c>
      <c r="K34" s="12" t="str">
        <f>VLOOKUP($E34,NJLookup2024_2025[],7,FALSE)</f>
        <v>Union County Federation</v>
      </c>
      <c r="L34" s="14">
        <f>$Q$1-D34</f>
        <v>227</v>
      </c>
    </row>
    <row r="35" spans="1:12" x14ac:dyDescent="0.35">
      <c r="A35" s="12">
        <v>5473637</v>
      </c>
      <c r="B35" t="s">
        <v>942</v>
      </c>
      <c r="C35" s="12" t="s">
        <v>312</v>
      </c>
      <c r="D35" s="15">
        <v>45551</v>
      </c>
      <c r="E35" s="12">
        <v>3946</v>
      </c>
      <c r="F35" s="12" t="str">
        <f>VLOOKUP($E35,NJLookup2024_2025[],2,FALSE)</f>
        <v>St. Joseph the Carpenter</v>
      </c>
      <c r="G35" s="12" t="str">
        <f>VLOOKUP($E35,NJLookup2024_2025[],3,FALSE)</f>
        <v>Roselle</v>
      </c>
      <c r="H35" s="12" t="str">
        <f>VLOOKUP($E35,NJLookup2024_2025[],4,FALSE)</f>
        <v>Newark</v>
      </c>
      <c r="I35" s="12">
        <f>VLOOKUP($E35,NJLookup2024_2025[],5,FALSE)</f>
        <v>8</v>
      </c>
      <c r="J35" s="11" t="str">
        <f>VLOOKUP($E35,NJLookup2024_2025[],6,FALSE)</f>
        <v>Joseph O'Boyle</v>
      </c>
      <c r="K35" s="12" t="str">
        <f>VLOOKUP($E35,NJLookup2024_2025[],7,FALSE)</f>
        <v>Union County Federation</v>
      </c>
      <c r="L35" s="14">
        <f>$Q$1-D35</f>
        <v>46</v>
      </c>
    </row>
    <row r="36" spans="1:12" x14ac:dyDescent="0.35">
      <c r="A36" s="12">
        <v>5424662</v>
      </c>
      <c r="B36" t="s">
        <v>762</v>
      </c>
      <c r="C36" s="12" t="s">
        <v>122</v>
      </c>
      <c r="D36" s="15">
        <v>45348</v>
      </c>
      <c r="E36" s="12">
        <v>4186</v>
      </c>
      <c r="F36" s="12" t="str">
        <f>VLOOKUP($E36,NJLookup2024_2025[],2,FALSE)</f>
        <v>Rev. S. P. McVeigh</v>
      </c>
      <c r="G36" s="12" t="str">
        <f>VLOOKUP($E36,NJLookup2024_2025[],3,FALSE)</f>
        <v>Kenilworth</v>
      </c>
      <c r="H36" s="12" t="str">
        <f>VLOOKUP($E36,NJLookup2024_2025[],4,FALSE)</f>
        <v>Newark</v>
      </c>
      <c r="I36" s="12">
        <f>VLOOKUP($E36,NJLookup2024_2025[],5,FALSE)</f>
        <v>8</v>
      </c>
      <c r="J36" s="11" t="str">
        <f>VLOOKUP($E36,NJLookup2024_2025[],6,FALSE)</f>
        <v>Joseph O'Boyle</v>
      </c>
      <c r="K36" s="12" t="str">
        <f>VLOOKUP($E36,NJLookup2024_2025[],7,FALSE)</f>
        <v>Union County Federation</v>
      </c>
      <c r="L36" s="14">
        <f>$Q$1-D36</f>
        <v>249</v>
      </c>
    </row>
    <row r="37" spans="1:12" x14ac:dyDescent="0.35">
      <c r="A37" s="12">
        <v>5423713</v>
      </c>
      <c r="B37" t="s">
        <v>760</v>
      </c>
      <c r="C37" s="12" t="s">
        <v>119</v>
      </c>
      <c r="D37" s="15">
        <v>45346</v>
      </c>
      <c r="E37" s="12">
        <v>4186</v>
      </c>
      <c r="F37" s="12" t="str">
        <f>VLOOKUP($E37,NJLookup2024_2025[],2,FALSE)</f>
        <v>Rev. S. P. McVeigh</v>
      </c>
      <c r="G37" s="12" t="str">
        <f>VLOOKUP($E37,NJLookup2024_2025[],3,FALSE)</f>
        <v>Kenilworth</v>
      </c>
      <c r="H37" s="12" t="str">
        <f>VLOOKUP($E37,NJLookup2024_2025[],4,FALSE)</f>
        <v>Newark</v>
      </c>
      <c r="I37" s="12">
        <f>VLOOKUP($E37,NJLookup2024_2025[],5,FALSE)</f>
        <v>8</v>
      </c>
      <c r="J37" s="11" t="str">
        <f>VLOOKUP($E37,NJLookup2024_2025[],6,FALSE)</f>
        <v>Joseph O'Boyle</v>
      </c>
      <c r="K37" s="12" t="str">
        <f>VLOOKUP($E37,NJLookup2024_2025[],7,FALSE)</f>
        <v>Union County Federation</v>
      </c>
      <c r="L37" s="14">
        <f>$Q$1-D37</f>
        <v>251</v>
      </c>
    </row>
    <row r="38" spans="1:12" x14ac:dyDescent="0.35">
      <c r="A38" s="12">
        <v>5479865</v>
      </c>
      <c r="B38" t="s">
        <v>991</v>
      </c>
      <c r="C38" s="12" t="s">
        <v>378</v>
      </c>
      <c r="D38" s="15">
        <v>45574</v>
      </c>
      <c r="E38" s="12">
        <v>1688</v>
      </c>
      <c r="F38" s="12" t="str">
        <f>VLOOKUP($E38,NJLookup2024_2025[],2,FALSE)</f>
        <v>Regina</v>
      </c>
      <c r="G38" s="12" t="str">
        <f>VLOOKUP($E38,NJLookup2024_2025[],3,FALSE)</f>
        <v>Rutherford</v>
      </c>
      <c r="H38" s="12" t="str">
        <f>VLOOKUP($E38,NJLookup2024_2025[],4,FALSE)</f>
        <v>Newark</v>
      </c>
      <c r="I38" s="12">
        <f>VLOOKUP($E38,NJLookup2024_2025[],5,FALSE)</f>
        <v>9</v>
      </c>
      <c r="J38" s="11" t="str">
        <f>VLOOKUP($E38,NJLookup2024_2025[],6,FALSE)</f>
        <v>Angelo Urato</v>
      </c>
      <c r="K38" s="12" t="str">
        <f>VLOOKUP($E38,NJLookup2024_2025[],7,FALSE)</f>
        <v>Bergen County Federation</v>
      </c>
      <c r="L38" s="14">
        <f>$Q$1-D38</f>
        <v>23</v>
      </c>
    </row>
    <row r="39" spans="1:12" x14ac:dyDescent="0.35">
      <c r="A39" s="12">
        <v>5471144</v>
      </c>
      <c r="B39" t="s">
        <v>925</v>
      </c>
      <c r="C39" s="12" t="s">
        <v>728</v>
      </c>
      <c r="D39" s="15">
        <v>45539</v>
      </c>
      <c r="E39" s="12">
        <v>520</v>
      </c>
      <c r="F39" s="12" t="str">
        <f>VLOOKUP($E39,NJLookup2024_2025[],2,FALSE)</f>
        <v>Madonna</v>
      </c>
      <c r="G39" s="12" t="str">
        <f>VLOOKUP($E39,NJLookup2024_2025[],3,FALSE)</f>
        <v>Englewood</v>
      </c>
      <c r="H39" s="12" t="str">
        <f>VLOOKUP($E39,NJLookup2024_2025[],4,FALSE)</f>
        <v>Newark</v>
      </c>
      <c r="I39" s="12">
        <f>VLOOKUP($E39,NJLookup2024_2025[],5,FALSE)</f>
        <v>9</v>
      </c>
      <c r="J39" s="11" t="str">
        <f>VLOOKUP($E39,NJLookup2024_2025[],6,FALSE)</f>
        <v>Angelo Urato</v>
      </c>
      <c r="K39" s="12" t="str">
        <f>VLOOKUP($E39,NJLookup2024_2025[],7,FALSE)</f>
        <v>Bergen County Federation</v>
      </c>
      <c r="L39" s="14">
        <f>$Q$1-D39</f>
        <v>58</v>
      </c>
    </row>
    <row r="40" spans="1:12" x14ac:dyDescent="0.35">
      <c r="A40" s="12">
        <v>3498082</v>
      </c>
      <c r="B40" t="s">
        <v>812</v>
      </c>
      <c r="C40" s="12" t="s">
        <v>238</v>
      </c>
      <c r="D40" s="15">
        <v>45415</v>
      </c>
      <c r="E40" s="12">
        <v>1688</v>
      </c>
      <c r="F40" s="12" t="str">
        <f>VLOOKUP($E40,NJLookup2024_2025[],2,FALSE)</f>
        <v>Regina</v>
      </c>
      <c r="G40" s="12" t="str">
        <f>VLOOKUP($E40,NJLookup2024_2025[],3,FALSE)</f>
        <v>Rutherford</v>
      </c>
      <c r="H40" s="12" t="str">
        <f>VLOOKUP($E40,NJLookup2024_2025[],4,FALSE)</f>
        <v>Newark</v>
      </c>
      <c r="I40" s="12">
        <f>VLOOKUP($E40,NJLookup2024_2025[],5,FALSE)</f>
        <v>9</v>
      </c>
      <c r="J40" s="11" t="str">
        <f>VLOOKUP($E40,NJLookup2024_2025[],6,FALSE)</f>
        <v>Angelo Urato</v>
      </c>
      <c r="K40" s="12" t="str">
        <f>VLOOKUP($E40,NJLookup2024_2025[],7,FALSE)</f>
        <v>Bergen County Federation</v>
      </c>
      <c r="L40" s="14">
        <f>$Q$1-D40</f>
        <v>182</v>
      </c>
    </row>
    <row r="41" spans="1:12" x14ac:dyDescent="0.35">
      <c r="A41" s="12">
        <v>5432898</v>
      </c>
      <c r="B41" t="s">
        <v>779</v>
      </c>
      <c r="C41" s="12" t="s">
        <v>238</v>
      </c>
      <c r="D41" s="15">
        <v>45375</v>
      </c>
      <c r="E41" s="12">
        <v>1688</v>
      </c>
      <c r="F41" s="12" t="str">
        <f>VLOOKUP($E41,NJLookup2024_2025[],2,FALSE)</f>
        <v>Regina</v>
      </c>
      <c r="G41" s="12" t="str">
        <f>VLOOKUP($E41,NJLookup2024_2025[],3,FALSE)</f>
        <v>Rutherford</v>
      </c>
      <c r="H41" s="12" t="str">
        <f>VLOOKUP($E41,NJLookup2024_2025[],4,FALSE)</f>
        <v>Newark</v>
      </c>
      <c r="I41" s="12">
        <f>VLOOKUP($E41,NJLookup2024_2025[],5,FALSE)</f>
        <v>9</v>
      </c>
      <c r="J41" s="11" t="str">
        <f>VLOOKUP($E41,NJLookup2024_2025[],6,FALSE)</f>
        <v>Angelo Urato</v>
      </c>
      <c r="K41" s="12" t="str">
        <f>VLOOKUP($E41,NJLookup2024_2025[],7,FALSE)</f>
        <v>Bergen County Federation</v>
      </c>
      <c r="L41" s="14">
        <f>$Q$1-D41</f>
        <v>222</v>
      </c>
    </row>
    <row r="42" spans="1:12" x14ac:dyDescent="0.35">
      <c r="A42" s="12">
        <v>5487082</v>
      </c>
      <c r="B42" t="s">
        <v>1061</v>
      </c>
      <c r="C42" s="12" t="s">
        <v>67</v>
      </c>
      <c r="D42" s="15">
        <v>45594</v>
      </c>
      <c r="E42" s="12">
        <v>3426</v>
      </c>
      <c r="F42" s="12" t="str">
        <f>VLOOKUP($E42,NJLookup2024_2025[],2,FALSE)</f>
        <v>Queen of Peace</v>
      </c>
      <c r="G42" s="12" t="str">
        <f>VLOOKUP($E42,NJLookup2024_2025[],3,FALSE)</f>
        <v>Maywood</v>
      </c>
      <c r="H42" s="12" t="str">
        <f>VLOOKUP($E42,NJLookup2024_2025[],4,FALSE)</f>
        <v>Newark</v>
      </c>
      <c r="I42" s="12">
        <f>VLOOKUP($E42,NJLookup2024_2025[],5,FALSE)</f>
        <v>10</v>
      </c>
      <c r="J42" s="11" t="str">
        <f>VLOOKUP($E42,NJLookup2024_2025[],6,FALSE)</f>
        <v>Antonio Artola</v>
      </c>
      <c r="K42" s="12" t="str">
        <f>VLOOKUP($E42,NJLookup2024_2025[],7,FALSE)</f>
        <v>Bergen County Federation</v>
      </c>
      <c r="L42" s="14">
        <f>$Q$1-D42</f>
        <v>3</v>
      </c>
    </row>
    <row r="43" spans="1:12" x14ac:dyDescent="0.35">
      <c r="A43" s="12">
        <v>5454074</v>
      </c>
      <c r="B43" t="s">
        <v>830</v>
      </c>
      <c r="C43" s="12" t="s">
        <v>111</v>
      </c>
      <c r="D43" s="15">
        <v>45452</v>
      </c>
      <c r="E43" s="12">
        <v>3644</v>
      </c>
      <c r="F43" s="12" t="str">
        <f>VLOOKUP($E43,NJLookup2024_2025[],2,FALSE)</f>
        <v>Most Sacred Heart of Jesus</v>
      </c>
      <c r="G43" s="12" t="str">
        <f>VLOOKUP($E43,NJLookup2024_2025[],3,FALSE)</f>
        <v>Wallington</v>
      </c>
      <c r="H43" s="12" t="str">
        <f>VLOOKUP($E43,NJLookup2024_2025[],4,FALSE)</f>
        <v>Newark</v>
      </c>
      <c r="I43" s="12">
        <f>VLOOKUP($E43,NJLookup2024_2025[],5,FALSE)</f>
        <v>10</v>
      </c>
      <c r="J43" s="11" t="str">
        <f>VLOOKUP($E43,NJLookup2024_2025[],6,FALSE)</f>
        <v>Antonio Artola</v>
      </c>
      <c r="K43" s="12" t="str">
        <f>VLOOKUP($E43,NJLookup2024_2025[],7,FALSE)</f>
        <v>Bergen County Federation</v>
      </c>
      <c r="L43" s="14">
        <f>$Q$1-D43</f>
        <v>145</v>
      </c>
    </row>
    <row r="44" spans="1:12" x14ac:dyDescent="0.35">
      <c r="A44" s="12">
        <v>5453861</v>
      </c>
      <c r="B44" t="s">
        <v>831</v>
      </c>
      <c r="C44" s="12" t="s">
        <v>67</v>
      </c>
      <c r="D44" s="15">
        <v>45450</v>
      </c>
      <c r="E44" s="12">
        <v>3426</v>
      </c>
      <c r="F44" s="12" t="str">
        <f>VLOOKUP($E44,NJLookup2024_2025[],2,FALSE)</f>
        <v>Queen of Peace</v>
      </c>
      <c r="G44" s="12" t="str">
        <f>VLOOKUP($E44,NJLookup2024_2025[],3,FALSE)</f>
        <v>Maywood</v>
      </c>
      <c r="H44" s="12" t="str">
        <f>VLOOKUP($E44,NJLookup2024_2025[],4,FALSE)</f>
        <v>Newark</v>
      </c>
      <c r="I44" s="12">
        <f>VLOOKUP($E44,NJLookup2024_2025[],5,FALSE)</f>
        <v>10</v>
      </c>
      <c r="J44" s="11" t="str">
        <f>VLOOKUP($E44,NJLookup2024_2025[],6,FALSE)</f>
        <v>Antonio Artola</v>
      </c>
      <c r="K44" s="12" t="str">
        <f>VLOOKUP($E44,NJLookup2024_2025[],7,FALSE)</f>
        <v>Bergen County Federation</v>
      </c>
      <c r="L44" s="14">
        <f>$Q$1-D44</f>
        <v>147</v>
      </c>
    </row>
    <row r="45" spans="1:12" x14ac:dyDescent="0.35">
      <c r="A45" s="12">
        <v>5452378</v>
      </c>
      <c r="B45" t="s">
        <v>833</v>
      </c>
      <c r="C45" s="12" t="s">
        <v>298</v>
      </c>
      <c r="D45" s="15">
        <v>45447</v>
      </c>
      <c r="E45" s="12">
        <v>2842</v>
      </c>
      <c r="F45" s="12" t="str">
        <f>VLOOKUP($E45,NJLookup2024_2025[],2,FALSE)</f>
        <v>Sacred Heart</v>
      </c>
      <c r="G45" s="12" t="str">
        <f>VLOOKUP($E45,NJLookup2024_2025[],3,FALSE)</f>
        <v>Rochelle Park</v>
      </c>
      <c r="H45" s="12" t="str">
        <f>VLOOKUP($E45,NJLookup2024_2025[],4,FALSE)</f>
        <v>Newark</v>
      </c>
      <c r="I45" s="12">
        <f>VLOOKUP($E45,NJLookup2024_2025[],5,FALSE)</f>
        <v>10</v>
      </c>
      <c r="J45" s="11" t="str">
        <f>VLOOKUP($E45,NJLookup2024_2025[],6,FALSE)</f>
        <v>Antonio Artola</v>
      </c>
      <c r="K45" s="12" t="str">
        <f>VLOOKUP($E45,NJLookup2024_2025[],7,FALSE)</f>
        <v>Bergen County Federation</v>
      </c>
      <c r="L45" s="14">
        <f>$Q$1-D45</f>
        <v>150</v>
      </c>
    </row>
    <row r="46" spans="1:12" x14ac:dyDescent="0.35">
      <c r="A46" s="12">
        <v>5448130</v>
      </c>
      <c r="B46" t="s">
        <v>816</v>
      </c>
      <c r="C46" s="12" t="s">
        <v>111</v>
      </c>
      <c r="D46" s="15">
        <v>45428</v>
      </c>
      <c r="E46" s="12">
        <v>3644</v>
      </c>
      <c r="F46" s="12" t="str">
        <f>VLOOKUP($E46,NJLookup2024_2025[],2,FALSE)</f>
        <v>Most Sacred Heart of Jesus</v>
      </c>
      <c r="G46" s="12" t="str">
        <f>VLOOKUP($E46,NJLookup2024_2025[],3,FALSE)</f>
        <v>Wallington</v>
      </c>
      <c r="H46" s="12" t="str">
        <f>VLOOKUP($E46,NJLookup2024_2025[],4,FALSE)</f>
        <v>Newark</v>
      </c>
      <c r="I46" s="12">
        <f>VLOOKUP($E46,NJLookup2024_2025[],5,FALSE)</f>
        <v>10</v>
      </c>
      <c r="J46" s="11" t="str">
        <f>VLOOKUP($E46,NJLookup2024_2025[],6,FALSE)</f>
        <v>Antonio Artola</v>
      </c>
      <c r="K46" s="12" t="str">
        <f>VLOOKUP($E46,NJLookup2024_2025[],7,FALSE)</f>
        <v>Bergen County Federation</v>
      </c>
      <c r="L46" s="14">
        <f>$Q$1-D46</f>
        <v>169</v>
      </c>
    </row>
    <row r="47" spans="1:12" x14ac:dyDescent="0.35">
      <c r="A47" s="12">
        <v>5442750</v>
      </c>
      <c r="B47" t="s">
        <v>804</v>
      </c>
      <c r="C47" s="12" t="s">
        <v>269</v>
      </c>
      <c r="D47" s="15">
        <v>45412</v>
      </c>
      <c r="E47" s="12">
        <v>3644</v>
      </c>
      <c r="F47" s="12" t="str">
        <f>VLOOKUP($E47,NJLookup2024_2025[],2,FALSE)</f>
        <v>Most Sacred Heart of Jesus</v>
      </c>
      <c r="G47" s="12" t="str">
        <f>VLOOKUP($E47,NJLookup2024_2025[],3,FALSE)</f>
        <v>Wallington</v>
      </c>
      <c r="H47" s="12" t="str">
        <f>VLOOKUP($E47,NJLookup2024_2025[],4,FALSE)</f>
        <v>Newark</v>
      </c>
      <c r="I47" s="12">
        <f>VLOOKUP($E47,NJLookup2024_2025[],5,FALSE)</f>
        <v>10</v>
      </c>
      <c r="J47" s="11" t="str">
        <f>VLOOKUP($E47,NJLookup2024_2025[],6,FALSE)</f>
        <v>Antonio Artola</v>
      </c>
      <c r="K47" s="12" t="str">
        <f>VLOOKUP($E47,NJLookup2024_2025[],7,FALSE)</f>
        <v>Bergen County Federation</v>
      </c>
      <c r="L47" s="14">
        <f>$Q$1-D47</f>
        <v>185</v>
      </c>
    </row>
    <row r="48" spans="1:12" x14ac:dyDescent="0.35">
      <c r="A48" s="12">
        <v>5398758</v>
      </c>
      <c r="B48" t="s">
        <v>726</v>
      </c>
      <c r="C48" s="12" t="s">
        <v>728</v>
      </c>
      <c r="D48" s="15">
        <v>45240</v>
      </c>
      <c r="E48" s="12">
        <v>3644</v>
      </c>
      <c r="F48" s="12" t="str">
        <f>VLOOKUP($E48,NJLookup2024_2025[],2,FALSE)</f>
        <v>Most Sacred Heart of Jesus</v>
      </c>
      <c r="G48" s="12" t="str">
        <f>VLOOKUP($E48,NJLookup2024_2025[],3,FALSE)</f>
        <v>Wallington</v>
      </c>
      <c r="H48" s="12" t="str">
        <f>VLOOKUP($E48,NJLookup2024_2025[],4,FALSE)</f>
        <v>Newark</v>
      </c>
      <c r="I48" s="12">
        <f>VLOOKUP($E48,NJLookup2024_2025[],5,FALSE)</f>
        <v>10</v>
      </c>
      <c r="J48" s="11" t="str">
        <f>VLOOKUP($E48,NJLookup2024_2025[],6,FALSE)</f>
        <v>Antonio Artola</v>
      </c>
      <c r="K48" s="12" t="str">
        <f>VLOOKUP($E48,NJLookup2024_2025[],7,FALSE)</f>
        <v>Bergen County Federation</v>
      </c>
      <c r="L48" s="14">
        <f>$Q$1-D48</f>
        <v>357</v>
      </c>
    </row>
    <row r="49" spans="1:12" x14ac:dyDescent="0.35">
      <c r="A49" s="12">
        <v>5471277</v>
      </c>
      <c r="B49" t="s">
        <v>926</v>
      </c>
      <c r="C49" s="12" t="s">
        <v>975</v>
      </c>
      <c r="D49" s="15">
        <v>45543</v>
      </c>
      <c r="E49" s="12">
        <v>5819</v>
      </c>
      <c r="F49" s="12" t="str">
        <f>VLOOKUP($E49,NJLookup2024_2025[],2,FALSE)</f>
        <v>Our Lady of the Assumption</v>
      </c>
      <c r="G49" s="12" t="str">
        <f>VLOOKUP($E49,NJLookup2024_2025[],3,FALSE)</f>
        <v>Emerson</v>
      </c>
      <c r="H49" s="12" t="str">
        <f>VLOOKUP($E49,NJLookup2024_2025[],4,FALSE)</f>
        <v>Newark</v>
      </c>
      <c r="I49" s="12">
        <f>VLOOKUP($E49,NJLookup2024_2025[],5,FALSE)</f>
        <v>11</v>
      </c>
      <c r="J49" s="11" t="str">
        <f>VLOOKUP($E49,NJLookup2024_2025[],6,FALSE)</f>
        <v>Edward J. Wilkin</v>
      </c>
      <c r="K49" s="12" t="str">
        <f>VLOOKUP($E49,NJLookup2024_2025[],7,FALSE)</f>
        <v>Bergen County Federation</v>
      </c>
      <c r="L49" s="14">
        <f>$Q$1-D49</f>
        <v>54</v>
      </c>
    </row>
    <row r="50" spans="1:12" x14ac:dyDescent="0.35">
      <c r="A50" s="12">
        <v>5431485</v>
      </c>
      <c r="B50" t="s">
        <v>771</v>
      </c>
      <c r="C50" s="12" t="s">
        <v>77</v>
      </c>
      <c r="D50" s="15">
        <v>45370</v>
      </c>
      <c r="E50" s="12">
        <v>13678</v>
      </c>
      <c r="F50" s="12" t="str">
        <f>VLOOKUP($E50,NJLookup2024_2025[],2,FALSE)</f>
        <v>St. Elizabeth of Hungary</v>
      </c>
      <c r="G50" s="12" t="str">
        <f>VLOOKUP($E50,NJLookup2024_2025[],3,FALSE)</f>
        <v>Wyckoff</v>
      </c>
      <c r="H50" s="12" t="str">
        <f>VLOOKUP($E50,NJLookup2024_2025[],4,FALSE)</f>
        <v>Newark</v>
      </c>
      <c r="I50" s="12">
        <f>VLOOKUP($E50,NJLookup2024_2025[],5,FALSE)</f>
        <v>11</v>
      </c>
      <c r="J50" s="11" t="str">
        <f>VLOOKUP($E50,NJLookup2024_2025[],6,FALSE)</f>
        <v>Edward J. Wilkin</v>
      </c>
      <c r="K50" s="12" t="str">
        <f>VLOOKUP($E50,NJLookup2024_2025[],7,FALSE)</f>
        <v>Bergen County Federation</v>
      </c>
      <c r="L50" s="14">
        <f>$Q$1-D50</f>
        <v>227</v>
      </c>
    </row>
    <row r="51" spans="1:12" x14ac:dyDescent="0.35">
      <c r="A51" s="12">
        <v>4999291</v>
      </c>
      <c r="B51" t="s">
        <v>1012</v>
      </c>
      <c r="C51" s="12" t="s">
        <v>985</v>
      </c>
      <c r="D51" s="15">
        <v>45574</v>
      </c>
      <c r="E51" s="12">
        <v>2188</v>
      </c>
      <c r="F51" s="12" t="str">
        <f>VLOOKUP($E51,NJLookup2024_2025[],2,FALSE)</f>
        <v>St. Thomas More</v>
      </c>
      <c r="G51" s="12" t="str">
        <f>VLOOKUP($E51,NJLookup2024_2025[],3,FALSE)</f>
        <v>Westwood</v>
      </c>
      <c r="H51" s="12" t="str">
        <f>VLOOKUP($E51,NJLookup2024_2025[],4,FALSE)</f>
        <v>Newark</v>
      </c>
      <c r="I51" s="12">
        <f>VLOOKUP($E51,NJLookup2024_2025[],5,FALSE)</f>
        <v>12</v>
      </c>
      <c r="J51" s="11" t="str">
        <f>VLOOKUP($E51,NJLookup2024_2025[],6,FALSE)</f>
        <v>Steve Martin</v>
      </c>
      <c r="K51" s="12" t="str">
        <f>VLOOKUP($E51,NJLookup2024_2025[],7,FALSE)</f>
        <v>Bergen County Federation</v>
      </c>
      <c r="L51" s="14">
        <f>$Q$1-D51</f>
        <v>23</v>
      </c>
    </row>
    <row r="52" spans="1:12" x14ac:dyDescent="0.35">
      <c r="A52" s="12">
        <v>4999291</v>
      </c>
      <c r="B52" t="s">
        <v>1012</v>
      </c>
      <c r="C52" s="12" t="s">
        <v>985</v>
      </c>
      <c r="D52" s="15">
        <v>45574</v>
      </c>
      <c r="E52" s="12">
        <v>2188</v>
      </c>
      <c r="F52" s="12" t="str">
        <f>VLOOKUP($E52,NJLookup2024_2025[],2,FALSE)</f>
        <v>St. Thomas More</v>
      </c>
      <c r="G52" s="12" t="str">
        <f>VLOOKUP($E52,NJLookup2024_2025[],3,FALSE)</f>
        <v>Westwood</v>
      </c>
      <c r="H52" s="12" t="str">
        <f>VLOOKUP($E52,NJLookup2024_2025[],4,FALSE)</f>
        <v>Newark</v>
      </c>
      <c r="I52" s="12">
        <f>VLOOKUP($E52,NJLookup2024_2025[],5,FALSE)</f>
        <v>12</v>
      </c>
      <c r="J52" s="11" t="str">
        <f>VLOOKUP($E52,NJLookup2024_2025[],6,FALSE)</f>
        <v>Steve Martin</v>
      </c>
      <c r="K52" s="12" t="str">
        <f>VLOOKUP($E52,NJLookup2024_2025[],7,FALSE)</f>
        <v>Bergen County Federation</v>
      </c>
      <c r="L52" s="14">
        <f>$Q$1-D52</f>
        <v>23</v>
      </c>
    </row>
    <row r="53" spans="1:12" x14ac:dyDescent="0.35">
      <c r="A53" s="12">
        <v>5465852</v>
      </c>
      <c r="B53" t="s">
        <v>902</v>
      </c>
      <c r="C53" s="12" t="s">
        <v>262</v>
      </c>
      <c r="D53" s="15">
        <v>45520</v>
      </c>
      <c r="E53" s="12">
        <v>2188</v>
      </c>
      <c r="F53" s="12" t="str">
        <f>VLOOKUP($E53,NJLookup2024_2025[],2,FALSE)</f>
        <v>St. Thomas More</v>
      </c>
      <c r="G53" s="12" t="str">
        <f>VLOOKUP($E53,NJLookup2024_2025[],3,FALSE)</f>
        <v>Westwood</v>
      </c>
      <c r="H53" s="12" t="str">
        <f>VLOOKUP($E53,NJLookup2024_2025[],4,FALSE)</f>
        <v>Newark</v>
      </c>
      <c r="I53" s="12">
        <f>VLOOKUP($E53,NJLookup2024_2025[],5,FALSE)</f>
        <v>12</v>
      </c>
      <c r="J53" s="11" t="str">
        <f>VLOOKUP($E53,NJLookup2024_2025[],6,FALSE)</f>
        <v>Steve Martin</v>
      </c>
      <c r="K53" s="12" t="str">
        <f>VLOOKUP($E53,NJLookup2024_2025[],7,FALSE)</f>
        <v>Bergen County Federation</v>
      </c>
      <c r="L53" s="14">
        <f>$Q$1-D53</f>
        <v>77</v>
      </c>
    </row>
    <row r="54" spans="1:12" x14ac:dyDescent="0.35">
      <c r="A54" s="12">
        <v>5471973</v>
      </c>
      <c r="B54" t="s">
        <v>974</v>
      </c>
      <c r="C54" s="12" t="s">
        <v>130</v>
      </c>
      <c r="D54" s="15">
        <v>45543</v>
      </c>
      <c r="E54" s="12">
        <v>9021</v>
      </c>
      <c r="F54" s="12" t="str">
        <f>VLOOKUP($E54,NJLookup2024_2025[],2,FALSE)</f>
        <v>Immaculate Conception</v>
      </c>
      <c r="G54" s="12" t="str">
        <f>VLOOKUP($E54,NJLookup2024_2025[],3,FALSE)</f>
        <v>Norwood</v>
      </c>
      <c r="H54" s="12" t="str">
        <f>VLOOKUP($E54,NJLookup2024_2025[],4,FALSE)</f>
        <v>Newark</v>
      </c>
      <c r="I54" s="12">
        <f>VLOOKUP($E54,NJLookup2024_2025[],5,FALSE)</f>
        <v>13</v>
      </c>
      <c r="J54" s="11" t="str">
        <f>VLOOKUP($E54,NJLookup2024_2025[],6,FALSE)</f>
        <v>George Thompson, Jr</v>
      </c>
      <c r="K54" s="12" t="str">
        <f>VLOOKUP($E54,NJLookup2024_2025[],7,FALSE)</f>
        <v>Bergen County Federation</v>
      </c>
      <c r="L54" s="14">
        <f>$Q$1-D54</f>
        <v>54</v>
      </c>
    </row>
    <row r="55" spans="1:12" x14ac:dyDescent="0.35">
      <c r="A55" s="12">
        <v>5461401</v>
      </c>
      <c r="B55" t="s">
        <v>865</v>
      </c>
      <c r="C55" s="12" t="s">
        <v>347</v>
      </c>
      <c r="D55" s="15">
        <v>45481</v>
      </c>
      <c r="E55" s="12">
        <v>14483</v>
      </c>
      <c r="F55" s="12" t="str">
        <f>VLOOKUP($E55,NJLookup2024_2025[],2,FALSE)</f>
        <v>Our Lady of Victories</v>
      </c>
      <c r="G55" s="12" t="str">
        <f>VLOOKUP($E55,NJLookup2024_2025[],3,FALSE)</f>
        <v>Harrington Park</v>
      </c>
      <c r="H55" s="12" t="str">
        <f>VLOOKUP($E55,NJLookup2024_2025[],4,FALSE)</f>
        <v>Newark</v>
      </c>
      <c r="I55" s="12">
        <f>VLOOKUP($E55,NJLookup2024_2025[],5,FALSE)</f>
        <v>13</v>
      </c>
      <c r="J55" s="11" t="str">
        <f>VLOOKUP($E55,NJLookup2024_2025[],6,FALSE)</f>
        <v>George Thompson, Jr</v>
      </c>
      <c r="K55" s="12" t="str">
        <f>VLOOKUP($E55,NJLookup2024_2025[],7,FALSE)</f>
        <v>Bergen County Federation</v>
      </c>
      <c r="L55" s="14">
        <f>$Q$1-D55</f>
        <v>116</v>
      </c>
    </row>
    <row r="56" spans="1:12" x14ac:dyDescent="0.35">
      <c r="A56" s="12">
        <v>5335177</v>
      </c>
      <c r="B56" t="s">
        <v>136</v>
      </c>
      <c r="C56" s="12" t="s">
        <v>137</v>
      </c>
      <c r="D56" s="15">
        <v>45543</v>
      </c>
      <c r="E56" s="12">
        <v>1863</v>
      </c>
      <c r="F56" s="12" t="str">
        <f>VLOOKUP($E56,NJLookup2024_2025[],2,FALSE)</f>
        <v>Coronation</v>
      </c>
      <c r="G56" s="12" t="str">
        <f>VLOOKUP($E56,NJLookup2024_2025[],3,FALSE)</f>
        <v>Fort Lee</v>
      </c>
      <c r="H56" s="12" t="str">
        <f>VLOOKUP($E56,NJLookup2024_2025[],4,FALSE)</f>
        <v>Newark</v>
      </c>
      <c r="I56" s="12">
        <f>VLOOKUP($E56,NJLookup2024_2025[],5,FALSE)</f>
        <v>14</v>
      </c>
      <c r="J56" s="11" t="str">
        <f>VLOOKUP($E56,NJLookup2024_2025[],6,FALSE)</f>
        <v>Bradley Vaughn</v>
      </c>
      <c r="K56" s="12" t="str">
        <f>VLOOKUP($E56,NJLookup2024_2025[],7,FALSE)</f>
        <v>Bergen County Federation</v>
      </c>
      <c r="L56" s="14">
        <f>$Q$1-D56</f>
        <v>54</v>
      </c>
    </row>
    <row r="57" spans="1:12" x14ac:dyDescent="0.35">
      <c r="A57" s="12">
        <v>5466457</v>
      </c>
      <c r="B57" t="s">
        <v>882</v>
      </c>
      <c r="C57" s="12" t="s">
        <v>302</v>
      </c>
      <c r="D57" s="15">
        <v>45520</v>
      </c>
      <c r="E57" s="12">
        <v>2861</v>
      </c>
      <c r="F57" s="12" t="str">
        <f>VLOOKUP($E57,NJLookup2024_2025[],2,FALSE)</f>
        <v>St. Michael's</v>
      </c>
      <c r="G57" s="12" t="str">
        <f>VLOOKUP($E57,NJLookup2024_2025[],3,FALSE)</f>
        <v>Lodi</v>
      </c>
      <c r="H57" s="12" t="str">
        <f>VLOOKUP($E57,NJLookup2024_2025[],4,FALSE)</f>
        <v>Newark</v>
      </c>
      <c r="I57" s="12">
        <f>VLOOKUP($E57,NJLookup2024_2025[],5,FALSE)</f>
        <v>14</v>
      </c>
      <c r="J57" s="11" t="str">
        <f>VLOOKUP($E57,NJLookup2024_2025[],6,FALSE)</f>
        <v>Bradley Vaughn</v>
      </c>
      <c r="K57" s="12" t="str">
        <f>VLOOKUP($E57,NJLookup2024_2025[],7,FALSE)</f>
        <v>Bergen County Federation</v>
      </c>
      <c r="L57" s="14">
        <f>$Q$1-D57</f>
        <v>77</v>
      </c>
    </row>
    <row r="58" spans="1:12" x14ac:dyDescent="0.35">
      <c r="A58" s="12">
        <v>5464007</v>
      </c>
      <c r="B58" t="s">
        <v>868</v>
      </c>
      <c r="C58" s="12" t="s">
        <v>874</v>
      </c>
      <c r="D58" s="15">
        <v>45498</v>
      </c>
      <c r="E58" s="12">
        <v>3550</v>
      </c>
      <c r="F58" s="12" t="str">
        <f>VLOOKUP($E58,NJLookup2024_2025[],2,FALSE)</f>
        <v>Archbishop Walsh</v>
      </c>
      <c r="G58" s="12" t="str">
        <f>VLOOKUP($E58,NJLookup2024_2025[],3,FALSE)</f>
        <v>Palisades</v>
      </c>
      <c r="H58" s="12" t="str">
        <f>VLOOKUP($E58,NJLookup2024_2025[],4,FALSE)</f>
        <v>Newark</v>
      </c>
      <c r="I58" s="12">
        <f>VLOOKUP($E58,NJLookup2024_2025[],5,FALSE)</f>
        <v>14</v>
      </c>
      <c r="J58" s="11" t="str">
        <f>VLOOKUP($E58,NJLookup2024_2025[],6,FALSE)</f>
        <v>Bradley Vaughn</v>
      </c>
      <c r="K58" s="12" t="str">
        <f>VLOOKUP($E58,NJLookup2024_2025[],7,FALSE)</f>
        <v>Bergen County Federation</v>
      </c>
      <c r="L58" s="14">
        <f>$Q$1-D58</f>
        <v>99</v>
      </c>
    </row>
    <row r="59" spans="1:12" x14ac:dyDescent="0.35">
      <c r="A59" s="12">
        <v>5471962</v>
      </c>
      <c r="B59" t="s">
        <v>929</v>
      </c>
      <c r="C59" s="12" t="s">
        <v>94</v>
      </c>
      <c r="D59" s="15">
        <v>45543</v>
      </c>
      <c r="E59" s="12">
        <v>8982</v>
      </c>
      <c r="F59" s="12" t="str">
        <f>VLOOKUP($E59,NJLookup2024_2025[],2,FALSE)</f>
        <v>Carmel</v>
      </c>
      <c r="G59" s="12" t="str">
        <f>VLOOKUP($E59,NJLookup2024_2025[],3,FALSE)</f>
        <v>Leonia</v>
      </c>
      <c r="H59" s="12" t="str">
        <f>VLOOKUP($E59,NJLookup2024_2025[],4,FALSE)</f>
        <v>Newark</v>
      </c>
      <c r="I59" s="12">
        <f>VLOOKUP($E59,NJLookup2024_2025[],5,FALSE)</f>
        <v>15</v>
      </c>
      <c r="J59" s="11" t="str">
        <f>VLOOKUP($E59,NJLookup2024_2025[],6,FALSE)</f>
        <v>John Stendor</v>
      </c>
      <c r="K59" s="12" t="str">
        <f>VLOOKUP($E59,NJLookup2024_2025[],7,FALSE)</f>
        <v>Bergen County Federation</v>
      </c>
      <c r="L59" s="14">
        <f>$Q$1-D59</f>
        <v>54</v>
      </c>
    </row>
    <row r="60" spans="1:12" x14ac:dyDescent="0.35">
      <c r="A60" s="12">
        <v>5466973</v>
      </c>
      <c r="B60" t="s">
        <v>884</v>
      </c>
      <c r="C60" s="12" t="s">
        <v>94</v>
      </c>
      <c r="D60" s="15">
        <v>45515</v>
      </c>
      <c r="E60" s="12">
        <v>8982</v>
      </c>
      <c r="F60" s="12" t="str">
        <f>VLOOKUP($E60,NJLookup2024_2025[],2,FALSE)</f>
        <v>Carmel</v>
      </c>
      <c r="G60" s="12" t="str">
        <f>VLOOKUP($E60,NJLookup2024_2025[],3,FALSE)</f>
        <v>Leonia</v>
      </c>
      <c r="H60" s="12" t="str">
        <f>VLOOKUP($E60,NJLookup2024_2025[],4,FALSE)</f>
        <v>Newark</v>
      </c>
      <c r="I60" s="12">
        <f>VLOOKUP($E60,NJLookup2024_2025[],5,FALSE)</f>
        <v>15</v>
      </c>
      <c r="J60" s="11" t="str">
        <f>VLOOKUP($E60,NJLookup2024_2025[],6,FALSE)</f>
        <v>John Stendor</v>
      </c>
      <c r="K60" s="12" t="str">
        <f>VLOOKUP($E60,NJLookup2024_2025[],7,FALSE)</f>
        <v>Bergen County Federation</v>
      </c>
      <c r="L60" s="14">
        <f>$Q$1-D60</f>
        <v>82</v>
      </c>
    </row>
    <row r="61" spans="1:12" x14ac:dyDescent="0.35">
      <c r="A61" s="12">
        <v>5424670</v>
      </c>
      <c r="B61" t="s">
        <v>763</v>
      </c>
      <c r="C61" s="12" t="s">
        <v>765</v>
      </c>
      <c r="D61" s="15">
        <v>45470</v>
      </c>
      <c r="E61" s="12">
        <v>5015</v>
      </c>
      <c r="F61" s="12" t="str">
        <f>VLOOKUP($E61,NJLookup2024_2025[],2,FALSE)</f>
        <v>Msgr. Eugene S. Burke</v>
      </c>
      <c r="G61" s="12" t="str">
        <f>VLOOKUP($E61,NJLookup2024_2025[],3,FALSE)</f>
        <v>River Edge</v>
      </c>
      <c r="H61" s="12" t="str">
        <f>VLOOKUP($E61,NJLookup2024_2025[],4,FALSE)</f>
        <v>Newark</v>
      </c>
      <c r="I61" s="12">
        <f>VLOOKUP($E61,NJLookup2024_2025[],5,FALSE)</f>
        <v>15</v>
      </c>
      <c r="J61" s="11" t="str">
        <f>VLOOKUP($E61,NJLookup2024_2025[],6,FALSE)</f>
        <v>John Stendor</v>
      </c>
      <c r="K61" s="12" t="str">
        <f>VLOOKUP($E61,NJLookup2024_2025[],7,FALSE)</f>
        <v>Bergen County Federation</v>
      </c>
      <c r="L61" s="14">
        <f>$Q$1-D61</f>
        <v>127</v>
      </c>
    </row>
    <row r="62" spans="1:12" x14ac:dyDescent="0.35">
      <c r="A62" s="12">
        <v>5456671</v>
      </c>
      <c r="B62" t="s">
        <v>843</v>
      </c>
      <c r="C62" s="12" t="s">
        <v>355</v>
      </c>
      <c r="D62" s="15">
        <v>45461</v>
      </c>
      <c r="E62" s="12">
        <v>3814</v>
      </c>
      <c r="F62" s="12" t="str">
        <f>VLOOKUP($E62,NJLookup2024_2025[],2,FALSE)</f>
        <v>St. Joseph's/Ascension</v>
      </c>
      <c r="G62" s="12" t="str">
        <f>VLOOKUP($E62,NJLookup2024_2025[],3,FALSE)</f>
        <v>New Milford</v>
      </c>
      <c r="H62" s="12" t="str">
        <f>VLOOKUP($E62,NJLookup2024_2025[],4,FALSE)</f>
        <v>Newark</v>
      </c>
      <c r="I62" s="12">
        <f>VLOOKUP($E62,NJLookup2024_2025[],5,FALSE)</f>
        <v>15</v>
      </c>
      <c r="J62" s="12" t="str">
        <f>VLOOKUP($E62,NJLookup2024_2025[],6,FALSE)</f>
        <v>John Stendor</v>
      </c>
      <c r="K62" s="12" t="str">
        <f>VLOOKUP($E62,NJLookup2024_2025[],7,FALSE)</f>
        <v>Bergen County Federation</v>
      </c>
      <c r="L62" s="14">
        <f>$Q$1-D62</f>
        <v>136</v>
      </c>
    </row>
    <row r="63" spans="1:12" x14ac:dyDescent="0.35">
      <c r="A63" s="12">
        <v>5449752</v>
      </c>
      <c r="B63" t="s">
        <v>819</v>
      </c>
      <c r="C63" s="12" t="s">
        <v>355</v>
      </c>
      <c r="D63" s="15">
        <v>45434</v>
      </c>
      <c r="E63" s="12">
        <v>3814</v>
      </c>
      <c r="F63" s="12" t="str">
        <f>VLOOKUP($E63,NJLookup2024_2025[],2,FALSE)</f>
        <v>St. Joseph's/Ascension</v>
      </c>
      <c r="G63" s="12" t="str">
        <f>VLOOKUP($E63,NJLookup2024_2025[],3,FALSE)</f>
        <v>New Milford</v>
      </c>
      <c r="H63" s="12" t="str">
        <f>VLOOKUP($E63,NJLookup2024_2025[],4,FALSE)</f>
        <v>Newark</v>
      </c>
      <c r="I63" s="12">
        <f>VLOOKUP($E63,NJLookup2024_2025[],5,FALSE)</f>
        <v>15</v>
      </c>
      <c r="J63" s="11" t="str">
        <f>VLOOKUP($E63,NJLookup2024_2025[],6,FALSE)</f>
        <v>John Stendor</v>
      </c>
      <c r="K63" s="12" t="str">
        <f>VLOOKUP($E63,NJLookup2024_2025[],7,FALSE)</f>
        <v>Bergen County Federation</v>
      </c>
      <c r="L63" s="14">
        <f>$Q$1-D63</f>
        <v>163</v>
      </c>
    </row>
    <row r="64" spans="1:12" x14ac:dyDescent="0.35">
      <c r="A64" s="12">
        <v>5441757</v>
      </c>
      <c r="B64" t="s">
        <v>794</v>
      </c>
      <c r="C64" s="12" t="s">
        <v>89</v>
      </c>
      <c r="D64" s="15">
        <v>45407</v>
      </c>
      <c r="E64" s="12">
        <v>3814</v>
      </c>
      <c r="F64" s="12" t="str">
        <f>VLOOKUP($E64,NJLookup2024_2025[],2,FALSE)</f>
        <v>St. Joseph's/Ascension</v>
      </c>
      <c r="G64" s="12" t="str">
        <f>VLOOKUP($E64,NJLookup2024_2025[],3,FALSE)</f>
        <v>New Milford</v>
      </c>
      <c r="H64" s="12" t="str">
        <f>VLOOKUP($E64,NJLookup2024_2025[],4,FALSE)</f>
        <v>Newark</v>
      </c>
      <c r="I64" s="12">
        <f>VLOOKUP($E64,NJLookup2024_2025[],5,FALSE)</f>
        <v>15</v>
      </c>
      <c r="J64" s="11" t="str">
        <f>VLOOKUP($E64,NJLookup2024_2025[],6,FALSE)</f>
        <v>John Stendor</v>
      </c>
      <c r="K64" s="12" t="str">
        <f>VLOOKUP($E64,NJLookup2024_2025[],7,FALSE)</f>
        <v>Bergen County Federation</v>
      </c>
      <c r="L64" s="14">
        <f>$Q$1-D64</f>
        <v>190</v>
      </c>
    </row>
    <row r="65" spans="1:12" x14ac:dyDescent="0.35">
      <c r="A65" s="12">
        <v>5440325</v>
      </c>
      <c r="B65" t="s">
        <v>790</v>
      </c>
      <c r="C65" s="12" t="s">
        <v>238</v>
      </c>
      <c r="D65" s="15">
        <v>45405</v>
      </c>
      <c r="E65" s="12">
        <v>3814</v>
      </c>
      <c r="F65" s="12" t="str">
        <f>VLOOKUP($E65,NJLookup2024_2025[],2,FALSE)</f>
        <v>St. Joseph's/Ascension</v>
      </c>
      <c r="G65" s="12" t="str">
        <f>VLOOKUP($E65,NJLookup2024_2025[],3,FALSE)</f>
        <v>New Milford</v>
      </c>
      <c r="H65" s="12" t="str">
        <f>VLOOKUP($E65,NJLookup2024_2025[],4,FALSE)</f>
        <v>Newark</v>
      </c>
      <c r="I65" s="12">
        <f>VLOOKUP($E65,NJLookup2024_2025[],5,FALSE)</f>
        <v>15</v>
      </c>
      <c r="J65" s="11" t="str">
        <f>VLOOKUP($E65,NJLookup2024_2025[],6,FALSE)</f>
        <v>John Stendor</v>
      </c>
      <c r="K65" s="12" t="str">
        <f>VLOOKUP($E65,NJLookup2024_2025[],7,FALSE)</f>
        <v>Bergen County Federation</v>
      </c>
      <c r="L65" s="14">
        <f>$Q$1-D65</f>
        <v>192</v>
      </c>
    </row>
    <row r="66" spans="1:12" x14ac:dyDescent="0.35">
      <c r="A66" s="12">
        <v>5482298</v>
      </c>
      <c r="B66" t="s">
        <v>999</v>
      </c>
      <c r="C66" s="12" t="s">
        <v>729</v>
      </c>
      <c r="D66" s="15">
        <v>45579</v>
      </c>
      <c r="E66" s="12">
        <v>4486</v>
      </c>
      <c r="F66" s="12" t="str">
        <f>VLOOKUP($E66,NJLookup2024_2025[],2,FALSE)</f>
        <v>Our Lady of Fatima</v>
      </c>
      <c r="G66" s="12" t="str">
        <f>VLOOKUP($E66,NJLookup2024_2025[],3,FALSE)</f>
        <v>Park Ridge</v>
      </c>
      <c r="H66" s="12" t="str">
        <f>VLOOKUP($E66,NJLookup2024_2025[],4,FALSE)</f>
        <v>Newark</v>
      </c>
      <c r="I66" s="12">
        <f>VLOOKUP($E66,NJLookup2024_2025[],5,FALSE)</f>
        <v>16</v>
      </c>
      <c r="J66" s="11" t="str">
        <f>VLOOKUP($E66,NJLookup2024_2025[],6,FALSE)</f>
        <v>Peter Revie</v>
      </c>
      <c r="K66" s="12" t="str">
        <f>VLOOKUP($E66,NJLookup2024_2025[],7,FALSE)</f>
        <v>Bergen County Federation</v>
      </c>
      <c r="L66" s="14">
        <f>$Q$1-D66</f>
        <v>18</v>
      </c>
    </row>
    <row r="67" spans="1:12" x14ac:dyDescent="0.35">
      <c r="A67" s="12">
        <v>5480545</v>
      </c>
      <c r="B67" t="s">
        <v>1013</v>
      </c>
      <c r="C67" s="12" t="s">
        <v>377</v>
      </c>
      <c r="D67" s="15">
        <v>45574</v>
      </c>
      <c r="E67" s="12">
        <v>4486</v>
      </c>
      <c r="F67" s="12" t="str">
        <f>VLOOKUP($E67,NJLookup2024_2025[],2,FALSE)</f>
        <v>Our Lady of Fatima</v>
      </c>
      <c r="G67" s="12" t="str">
        <f>VLOOKUP($E67,NJLookup2024_2025[],3,FALSE)</f>
        <v>Park Ridge</v>
      </c>
      <c r="H67" s="12" t="str">
        <f>VLOOKUP($E67,NJLookup2024_2025[],4,FALSE)</f>
        <v>Newark</v>
      </c>
      <c r="I67" s="12">
        <f>VLOOKUP($E67,NJLookup2024_2025[],5,FALSE)</f>
        <v>16</v>
      </c>
      <c r="J67" s="11" t="str">
        <f>VLOOKUP($E67,NJLookup2024_2025[],6,FALSE)</f>
        <v>Peter Revie</v>
      </c>
      <c r="K67" s="12" t="str">
        <f>VLOOKUP($E67,NJLookup2024_2025[],7,FALSE)</f>
        <v>Bergen County Federation</v>
      </c>
      <c r="L67" s="14">
        <f>$Q$1-D67</f>
        <v>23</v>
      </c>
    </row>
    <row r="68" spans="1:12" x14ac:dyDescent="0.35">
      <c r="A68" s="12">
        <v>5481417</v>
      </c>
      <c r="B68" t="s">
        <v>995</v>
      </c>
      <c r="C68" s="12" t="s">
        <v>1015</v>
      </c>
      <c r="D68" s="15">
        <v>45574</v>
      </c>
      <c r="E68" s="12">
        <v>4486</v>
      </c>
      <c r="F68" s="12" t="str">
        <f>VLOOKUP($E68,NJLookup2024_2025[],2,FALSE)</f>
        <v>Our Lady of Fatima</v>
      </c>
      <c r="G68" s="12" t="str">
        <f>VLOOKUP($E68,NJLookup2024_2025[],3,FALSE)</f>
        <v>Park Ridge</v>
      </c>
      <c r="H68" s="12" t="str">
        <f>VLOOKUP($E68,NJLookup2024_2025[],4,FALSE)</f>
        <v>Newark</v>
      </c>
      <c r="I68" s="12">
        <f>VLOOKUP($E68,NJLookup2024_2025[],5,FALSE)</f>
        <v>16</v>
      </c>
      <c r="J68" s="11" t="str">
        <f>VLOOKUP($E68,NJLookup2024_2025[],6,FALSE)</f>
        <v>Peter Revie</v>
      </c>
      <c r="K68" s="12" t="str">
        <f>VLOOKUP($E68,NJLookup2024_2025[],7,FALSE)</f>
        <v>Bergen County Federation</v>
      </c>
      <c r="L68" s="14">
        <f>$Q$1-D68</f>
        <v>23</v>
      </c>
    </row>
    <row r="69" spans="1:12" x14ac:dyDescent="0.35">
      <c r="A69" s="12">
        <v>5472393</v>
      </c>
      <c r="B69" t="s">
        <v>939</v>
      </c>
      <c r="C69" s="12" t="s">
        <v>985</v>
      </c>
      <c r="D69" s="15">
        <v>45545</v>
      </c>
      <c r="E69" s="12">
        <v>4486</v>
      </c>
      <c r="F69" s="12" t="str">
        <f>VLOOKUP($E69,NJLookup2024_2025[],2,FALSE)</f>
        <v>Our Lady of Fatima</v>
      </c>
      <c r="G69" s="12" t="str">
        <f>VLOOKUP($E69,NJLookup2024_2025[],3,FALSE)</f>
        <v>Park Ridge</v>
      </c>
      <c r="H69" s="12" t="str">
        <f>VLOOKUP($E69,NJLookup2024_2025[],4,FALSE)</f>
        <v>Newark</v>
      </c>
      <c r="I69" s="12">
        <f>VLOOKUP($E69,NJLookup2024_2025[],5,FALSE)</f>
        <v>16</v>
      </c>
      <c r="J69" s="11" t="str">
        <f>VLOOKUP($E69,NJLookup2024_2025[],6,FALSE)</f>
        <v>Peter Revie</v>
      </c>
      <c r="K69" s="12" t="str">
        <f>VLOOKUP($E69,NJLookup2024_2025[],7,FALSE)</f>
        <v>Bergen County Federation</v>
      </c>
      <c r="L69" s="14">
        <f>$Q$1-D69</f>
        <v>52</v>
      </c>
    </row>
    <row r="70" spans="1:12" x14ac:dyDescent="0.35">
      <c r="A70" s="12">
        <v>5467547</v>
      </c>
      <c r="B70" t="s">
        <v>886</v>
      </c>
      <c r="C70" s="12" t="s">
        <v>440</v>
      </c>
      <c r="D70" s="15">
        <v>45518</v>
      </c>
      <c r="E70" s="12">
        <v>11889</v>
      </c>
      <c r="F70" s="12" t="str">
        <f>VLOOKUP($E70,NJLookup2024_2025[],2,FALSE)</f>
        <v>St. Gabriel's</v>
      </c>
      <c r="G70" s="12" t="str">
        <f>VLOOKUP($E70,NJLookup2024_2025[],3,FALSE)</f>
        <v>Saddle River</v>
      </c>
      <c r="H70" s="12" t="str">
        <f>VLOOKUP($E70,NJLookup2024_2025[],4,FALSE)</f>
        <v>Newark</v>
      </c>
      <c r="I70" s="12">
        <f>VLOOKUP($E70,NJLookup2024_2025[],5,FALSE)</f>
        <v>16</v>
      </c>
      <c r="J70" s="11" t="str">
        <f>VLOOKUP($E70,NJLookup2024_2025[],6,FALSE)</f>
        <v>Peter Revie</v>
      </c>
      <c r="K70" s="12" t="str">
        <f>VLOOKUP($E70,NJLookup2024_2025[],7,FALSE)</f>
        <v>Bergen County Federation</v>
      </c>
      <c r="L70" s="14">
        <f>$Q$1-D70</f>
        <v>79</v>
      </c>
    </row>
    <row r="71" spans="1:12" x14ac:dyDescent="0.35">
      <c r="A71" s="12">
        <v>5482103</v>
      </c>
      <c r="B71" t="s">
        <v>996</v>
      </c>
      <c r="C71" s="12" t="s">
        <v>1011</v>
      </c>
      <c r="D71" s="15">
        <v>45576</v>
      </c>
      <c r="E71" s="12">
        <v>7041</v>
      </c>
      <c r="F71" s="12" t="str">
        <f>VLOOKUP($E71,NJLookup2024_2025[],2,FALSE)</f>
        <v>Msgr. Robert G. Fitzpatrick</v>
      </c>
      <c r="G71" s="12" t="str">
        <f>VLOOKUP($E71,NJLookup2024_2025[],3,FALSE)</f>
        <v>Hasbrouck</v>
      </c>
      <c r="H71" s="12" t="str">
        <f>VLOOKUP($E71,NJLookup2024_2025[],4,FALSE)</f>
        <v>Newark</v>
      </c>
      <c r="I71" s="12">
        <f>VLOOKUP($E71,NJLookup2024_2025[],5,FALSE)</f>
        <v>17</v>
      </c>
      <c r="J71" s="11" t="str">
        <f>VLOOKUP($E71,NJLookup2024_2025[],6,FALSE)</f>
        <v>Giuseppi Soriano</v>
      </c>
      <c r="K71" s="12" t="str">
        <f>VLOOKUP($E71,NJLookup2024_2025[],7,FALSE)</f>
        <v>Bergen County Federation</v>
      </c>
      <c r="L71" s="14">
        <f>$Q$1-D71</f>
        <v>21</v>
      </c>
    </row>
    <row r="72" spans="1:12" x14ac:dyDescent="0.35">
      <c r="A72" s="12">
        <v>5456130</v>
      </c>
      <c r="B72" t="s">
        <v>837</v>
      </c>
      <c r="C72" s="12" t="s">
        <v>264</v>
      </c>
      <c r="D72" s="15">
        <v>45460</v>
      </c>
      <c r="E72" s="12">
        <v>2229</v>
      </c>
      <c r="F72" s="12" t="str">
        <f>VLOOKUP($E72,NJLookup2024_2025[],2,FALSE)</f>
        <v>E. G. Alberque</v>
      </c>
      <c r="G72" s="12" t="str">
        <f>VLOOKUP($E72,NJLookup2024_2025[],3,FALSE)</f>
        <v>Ridgefield Park</v>
      </c>
      <c r="H72" s="12" t="str">
        <f>VLOOKUP($E72,NJLookup2024_2025[],4,FALSE)</f>
        <v>Newark</v>
      </c>
      <c r="I72" s="12">
        <f>VLOOKUP($E72,NJLookup2024_2025[],5,FALSE)</f>
        <v>17</v>
      </c>
      <c r="J72" s="11" t="str">
        <f>VLOOKUP($E72,NJLookup2024_2025[],6,FALSE)</f>
        <v>Giuseppi Soriano</v>
      </c>
      <c r="K72" s="12" t="str">
        <f>VLOOKUP($E72,NJLookup2024_2025[],7,FALSE)</f>
        <v>Bergen County Federation</v>
      </c>
      <c r="L72" s="14">
        <f>$Q$1-D72</f>
        <v>137</v>
      </c>
    </row>
    <row r="73" spans="1:12" x14ac:dyDescent="0.35">
      <c r="A73" s="12">
        <v>5434819</v>
      </c>
      <c r="B73" t="s">
        <v>793</v>
      </c>
      <c r="C73" s="12" t="s">
        <v>129</v>
      </c>
      <c r="D73" s="15">
        <v>45383</v>
      </c>
      <c r="E73" s="12">
        <v>5846</v>
      </c>
      <c r="F73" s="12" t="str">
        <f>VLOOKUP($E73,NJLookup2024_2025[],2,FALSE)</f>
        <v>Ramapo Valley</v>
      </c>
      <c r="G73" s="12" t="str">
        <f>VLOOKUP($E73,NJLookup2024_2025[],3,FALSE)</f>
        <v>Oakland</v>
      </c>
      <c r="H73" s="12" t="str">
        <f>VLOOKUP($E73,NJLookup2024_2025[],4,FALSE)</f>
        <v>Newark</v>
      </c>
      <c r="I73" s="12">
        <f>VLOOKUP($E73,NJLookup2024_2025[],5,FALSE)</f>
        <v>17</v>
      </c>
      <c r="J73" s="11" t="str">
        <f>VLOOKUP($E73,NJLookup2024_2025[],6,FALSE)</f>
        <v>Giuseppi Soriano</v>
      </c>
      <c r="K73" s="12" t="str">
        <f>VLOOKUP($E73,NJLookup2024_2025[],7,FALSE)</f>
        <v>Bergen County Federation</v>
      </c>
      <c r="L73" s="14">
        <f>$Q$1-D73</f>
        <v>214</v>
      </c>
    </row>
    <row r="74" spans="1:12" x14ac:dyDescent="0.35">
      <c r="A74" s="12">
        <v>5428201</v>
      </c>
      <c r="B74" t="s">
        <v>772</v>
      </c>
      <c r="C74" s="12" t="s">
        <v>724</v>
      </c>
      <c r="D74" s="15">
        <v>45359</v>
      </c>
      <c r="E74" s="12">
        <v>7041</v>
      </c>
      <c r="F74" s="12" t="str">
        <f>VLOOKUP($E74,NJLookup2024_2025[],2,FALSE)</f>
        <v>Msgr. Robert G. Fitzpatrick</v>
      </c>
      <c r="G74" s="12" t="str">
        <f>VLOOKUP($E74,NJLookup2024_2025[],3,FALSE)</f>
        <v>Hasbrouck</v>
      </c>
      <c r="H74" s="12" t="str">
        <f>VLOOKUP($E74,NJLookup2024_2025[],4,FALSE)</f>
        <v>Newark</v>
      </c>
      <c r="I74" s="12">
        <f>VLOOKUP($E74,NJLookup2024_2025[],5,FALSE)</f>
        <v>17</v>
      </c>
      <c r="J74" s="11" t="str">
        <f>VLOOKUP($E74,NJLookup2024_2025[],6,FALSE)</f>
        <v>Giuseppi Soriano</v>
      </c>
      <c r="K74" s="12" t="str">
        <f>VLOOKUP($E74,NJLookup2024_2025[],7,FALSE)</f>
        <v>Bergen County Federation</v>
      </c>
      <c r="L74" s="14">
        <f>$Q$1-D74</f>
        <v>238</v>
      </c>
    </row>
    <row r="75" spans="1:12" x14ac:dyDescent="0.35">
      <c r="A75" s="12">
        <v>4540096</v>
      </c>
      <c r="B75" t="s">
        <v>1108</v>
      </c>
      <c r="C75" s="12" t="s">
        <v>113</v>
      </c>
      <c r="D75" s="15">
        <v>45595</v>
      </c>
      <c r="E75" s="12">
        <v>835</v>
      </c>
      <c r="F75" s="12" t="str">
        <f>VLOOKUP($E75,NJLookup2024_2025[],2,FALSE)</f>
        <v>Belleville</v>
      </c>
      <c r="G75" s="12" t="str">
        <f>VLOOKUP($E75,NJLookup2024_2025[],3,FALSE)</f>
        <v>Belleville</v>
      </c>
      <c r="H75" s="12" t="str">
        <f>VLOOKUP($E75,NJLookup2024_2025[],4,FALSE)</f>
        <v>Newark</v>
      </c>
      <c r="I75" s="12">
        <f>VLOOKUP($E75,NJLookup2024_2025[],5,FALSE)</f>
        <v>19</v>
      </c>
      <c r="J75" s="11" t="str">
        <f>VLOOKUP($E75,NJLookup2024_2025[],6,FALSE)</f>
        <v>Edward Kelly</v>
      </c>
      <c r="K75" s="12" t="str">
        <f>VLOOKUP($E75,NJLookup2024_2025[],7,FALSE)</f>
        <v>Essex County Federation</v>
      </c>
      <c r="L75" s="14">
        <f>$Q$1-D75</f>
        <v>2</v>
      </c>
    </row>
    <row r="76" spans="1:12" x14ac:dyDescent="0.35">
      <c r="A76" s="12">
        <v>5476243</v>
      </c>
      <c r="B76" t="s">
        <v>956</v>
      </c>
      <c r="C76" s="12" t="s">
        <v>96</v>
      </c>
      <c r="D76" s="15">
        <v>45559</v>
      </c>
      <c r="E76" s="12">
        <v>1277</v>
      </c>
      <c r="F76" s="12" t="str">
        <f>VLOOKUP($E76,NJLookup2024_2025[],2,FALSE)</f>
        <v>Montclair</v>
      </c>
      <c r="G76" s="12" t="str">
        <f>VLOOKUP($E76,NJLookup2024_2025[],3,FALSE)</f>
        <v>Montclair</v>
      </c>
      <c r="H76" s="12" t="str">
        <f>VLOOKUP($E76,NJLookup2024_2025[],4,FALSE)</f>
        <v>Newark</v>
      </c>
      <c r="I76" s="12">
        <f>VLOOKUP($E76,NJLookup2024_2025[],5,FALSE)</f>
        <v>19</v>
      </c>
      <c r="J76" s="11" t="str">
        <f>VLOOKUP($E76,NJLookup2024_2025[],6,FALSE)</f>
        <v>Edward Kelly</v>
      </c>
      <c r="K76" s="12" t="str">
        <f>VLOOKUP($E76,NJLookup2024_2025[],7,FALSE)</f>
        <v>Essex County Federation</v>
      </c>
      <c r="L76" s="14">
        <f>$Q$1-D76</f>
        <v>38</v>
      </c>
    </row>
    <row r="77" spans="1:12" x14ac:dyDescent="0.35">
      <c r="A77" s="12">
        <v>5474715</v>
      </c>
      <c r="B77" t="s">
        <v>946</v>
      </c>
      <c r="C77" s="12" t="s">
        <v>47</v>
      </c>
      <c r="D77" s="15">
        <v>45552</v>
      </c>
      <c r="E77" s="12">
        <v>835</v>
      </c>
      <c r="F77" s="12" t="str">
        <f>VLOOKUP($E77,NJLookup2024_2025[],2,FALSE)</f>
        <v>Belleville</v>
      </c>
      <c r="G77" s="12" t="str">
        <f>VLOOKUP($E77,NJLookup2024_2025[],3,FALSE)</f>
        <v>Belleville</v>
      </c>
      <c r="H77" s="12" t="str">
        <f>VLOOKUP($E77,NJLookup2024_2025[],4,FALSE)</f>
        <v>Newark</v>
      </c>
      <c r="I77" s="12">
        <f>VLOOKUP($E77,NJLookup2024_2025[],5,FALSE)</f>
        <v>19</v>
      </c>
      <c r="J77" s="11" t="str">
        <f>VLOOKUP($E77,NJLookup2024_2025[],6,FALSE)</f>
        <v>Edward Kelly</v>
      </c>
      <c r="K77" s="12" t="str">
        <f>VLOOKUP($E77,NJLookup2024_2025[],7,FALSE)</f>
        <v>Essex County Federation</v>
      </c>
      <c r="L77" s="14">
        <f>$Q$1-D77</f>
        <v>45</v>
      </c>
    </row>
    <row r="78" spans="1:12" x14ac:dyDescent="0.35">
      <c r="A78" s="12">
        <v>5472384</v>
      </c>
      <c r="B78" t="s">
        <v>938</v>
      </c>
      <c r="C78" s="12" t="s">
        <v>117</v>
      </c>
      <c r="D78" s="15">
        <v>45551</v>
      </c>
      <c r="E78" s="12">
        <v>4066</v>
      </c>
      <c r="F78" s="12" t="str">
        <f>VLOOKUP($E78,NJLookup2024_2025[],2,FALSE)</f>
        <v>Regina Pacis</v>
      </c>
      <c r="G78" s="12" t="str">
        <f>VLOOKUP($E78,NJLookup2024_2025[],3,FALSE)</f>
        <v>Maplewood</v>
      </c>
      <c r="H78" s="12" t="str">
        <f>VLOOKUP($E78,NJLookup2024_2025[],4,FALSE)</f>
        <v>Newark</v>
      </c>
      <c r="I78" s="12">
        <f>VLOOKUP($E78,NJLookup2024_2025[],5,FALSE)</f>
        <v>19</v>
      </c>
      <c r="J78" s="11" t="str">
        <f>VLOOKUP($E78,NJLookup2024_2025[],6,FALSE)</f>
        <v>Edward Kelly</v>
      </c>
      <c r="K78" s="12" t="str">
        <f>VLOOKUP($E78,NJLookup2024_2025[],7,FALSE)</f>
        <v>Essex County Federation</v>
      </c>
      <c r="L78" s="14">
        <f>$Q$1-D78</f>
        <v>46</v>
      </c>
    </row>
    <row r="79" spans="1:12" x14ac:dyDescent="0.35">
      <c r="A79" s="12">
        <v>5459640</v>
      </c>
      <c r="B79" t="s">
        <v>848</v>
      </c>
      <c r="C79" s="12" t="s">
        <v>96</v>
      </c>
      <c r="D79" s="15">
        <v>45471</v>
      </c>
      <c r="E79" s="12">
        <v>835</v>
      </c>
      <c r="F79" s="12" t="str">
        <f>VLOOKUP($E79,NJLookup2024_2025[],2,FALSE)</f>
        <v>Belleville</v>
      </c>
      <c r="G79" s="12" t="str">
        <f>VLOOKUP($E79,NJLookup2024_2025[],3,FALSE)</f>
        <v>Belleville</v>
      </c>
      <c r="H79" s="12" t="str">
        <f>VLOOKUP($E79,NJLookup2024_2025[],4,FALSE)</f>
        <v>Newark</v>
      </c>
      <c r="I79" s="12">
        <f>VLOOKUP($E79,NJLookup2024_2025[],5,FALSE)</f>
        <v>19</v>
      </c>
      <c r="J79" s="11" t="str">
        <f>VLOOKUP($E79,NJLookup2024_2025[],6,FALSE)</f>
        <v>Edward Kelly</v>
      </c>
      <c r="K79" s="12" t="str">
        <f>VLOOKUP($E79,NJLookup2024_2025[],7,FALSE)</f>
        <v>Essex County Federation</v>
      </c>
      <c r="L79" s="14">
        <f>$Q$1-D79</f>
        <v>126</v>
      </c>
    </row>
    <row r="80" spans="1:12" x14ac:dyDescent="0.35">
      <c r="A80" s="12">
        <v>5427025</v>
      </c>
      <c r="B80" t="s">
        <v>778</v>
      </c>
      <c r="C80" s="12" t="s">
        <v>318</v>
      </c>
      <c r="D80" s="15">
        <v>45356</v>
      </c>
      <c r="E80" s="12">
        <v>835</v>
      </c>
      <c r="F80" s="12" t="str">
        <f>VLOOKUP($E80,NJLookup2024_2025[],2,FALSE)</f>
        <v>Belleville</v>
      </c>
      <c r="G80" s="12" t="str">
        <f>VLOOKUP($E80,NJLookup2024_2025[],3,FALSE)</f>
        <v>Belleville</v>
      </c>
      <c r="H80" s="12" t="str">
        <f>VLOOKUP($E80,NJLookup2024_2025[],4,FALSE)</f>
        <v>Newark</v>
      </c>
      <c r="I80" s="12">
        <f>VLOOKUP($E80,NJLookup2024_2025[],5,FALSE)</f>
        <v>19</v>
      </c>
      <c r="J80" s="11" t="str">
        <f>VLOOKUP($E80,NJLookup2024_2025[],6,FALSE)</f>
        <v>Edward Kelly</v>
      </c>
      <c r="K80" s="12" t="str">
        <f>VLOOKUP($E80,NJLookup2024_2025[],7,FALSE)</f>
        <v>Essex County Federation</v>
      </c>
      <c r="L80" s="14">
        <f>$Q$1-D80</f>
        <v>241</v>
      </c>
    </row>
    <row r="81" spans="1:12" x14ac:dyDescent="0.35">
      <c r="A81" s="12">
        <v>5467693</v>
      </c>
      <c r="B81" t="s">
        <v>888</v>
      </c>
      <c r="C81" s="12" t="s">
        <v>269</v>
      </c>
      <c r="D81" s="15">
        <v>45520</v>
      </c>
      <c r="E81" s="12">
        <v>1178</v>
      </c>
      <c r="F81" s="12" t="str">
        <f>VLOOKUP($E81,NJLookup2024_2025[],2,FALSE)</f>
        <v>Bloomfield</v>
      </c>
      <c r="G81" s="12" t="str">
        <f>VLOOKUP($E81,NJLookup2024_2025[],3,FALSE)</f>
        <v>Bloomfield</v>
      </c>
      <c r="H81" s="12" t="str">
        <f>VLOOKUP($E81,NJLookup2024_2025[],4,FALSE)</f>
        <v>Newark</v>
      </c>
      <c r="I81" s="12">
        <f>VLOOKUP($E81,NJLookup2024_2025[],5,FALSE)</f>
        <v>20</v>
      </c>
      <c r="J81" s="11" t="str">
        <f>VLOOKUP($E81,NJLookup2024_2025[],6,FALSE)</f>
        <v>TBD was Don Trader</v>
      </c>
      <c r="K81" s="12" t="str">
        <f>VLOOKUP($E81,NJLookup2024_2025[],7,FALSE)</f>
        <v>Essex County Federation</v>
      </c>
      <c r="L81" s="14">
        <f>$Q$1-D81</f>
        <v>77</v>
      </c>
    </row>
    <row r="82" spans="1:12" x14ac:dyDescent="0.35">
      <c r="A82" s="12">
        <v>5467653</v>
      </c>
      <c r="B82" t="s">
        <v>887</v>
      </c>
      <c r="C82" s="12" t="s">
        <v>96</v>
      </c>
      <c r="D82" s="15">
        <v>45520</v>
      </c>
      <c r="E82" s="12">
        <v>1178</v>
      </c>
      <c r="F82" s="12" t="str">
        <f>VLOOKUP($E82,NJLookup2024_2025[],2,FALSE)</f>
        <v>Bloomfield</v>
      </c>
      <c r="G82" s="12" t="str">
        <f>VLOOKUP($E82,NJLookup2024_2025[],3,FALSE)</f>
        <v>Bloomfield</v>
      </c>
      <c r="H82" s="12" t="str">
        <f>VLOOKUP($E82,NJLookup2024_2025[],4,FALSE)</f>
        <v>Newark</v>
      </c>
      <c r="I82" s="12">
        <f>VLOOKUP($E82,NJLookup2024_2025[],5,FALSE)</f>
        <v>20</v>
      </c>
      <c r="J82" s="11" t="str">
        <f>VLOOKUP($E82,NJLookup2024_2025[],6,FALSE)</f>
        <v>TBD was Don Trader</v>
      </c>
      <c r="K82" s="12" t="str">
        <f>VLOOKUP($E82,NJLookup2024_2025[],7,FALSE)</f>
        <v>Essex County Federation</v>
      </c>
      <c r="L82" s="14">
        <f>$Q$1-D82</f>
        <v>77</v>
      </c>
    </row>
    <row r="83" spans="1:12" x14ac:dyDescent="0.35">
      <c r="A83" s="12">
        <v>5444652</v>
      </c>
      <c r="B83" t="s">
        <v>808</v>
      </c>
      <c r="C83" s="12" t="s">
        <v>748</v>
      </c>
      <c r="D83" s="15">
        <v>45418</v>
      </c>
      <c r="E83" s="12">
        <v>3632</v>
      </c>
      <c r="F83" s="12" t="str">
        <f>VLOOKUP($E83,NJLookup2024_2025[],2,FALSE)</f>
        <v>Fr. James J. Kelly</v>
      </c>
      <c r="G83" s="12" t="str">
        <f>VLOOKUP($E83,NJLookup2024_2025[],3,FALSE)</f>
        <v>Cedar Grove</v>
      </c>
      <c r="H83" s="12" t="str">
        <f>VLOOKUP($E83,NJLookup2024_2025[],4,FALSE)</f>
        <v>Newark</v>
      </c>
      <c r="I83" s="12">
        <f>VLOOKUP($E83,NJLookup2024_2025[],5,FALSE)</f>
        <v>20</v>
      </c>
      <c r="J83" s="11" t="str">
        <f>VLOOKUP($E83,NJLookup2024_2025[],6,FALSE)</f>
        <v>TBD was Don Trader</v>
      </c>
      <c r="K83" s="12" t="str">
        <f>VLOOKUP($E83,NJLookup2024_2025[],7,FALSE)</f>
        <v>Essex County Federation</v>
      </c>
      <c r="L83" s="14">
        <f>$Q$1-D83</f>
        <v>179</v>
      </c>
    </row>
    <row r="84" spans="1:12" x14ac:dyDescent="0.35">
      <c r="A84" s="12">
        <v>5428063</v>
      </c>
      <c r="B84" t="s">
        <v>766</v>
      </c>
      <c r="C84" s="12" t="s">
        <v>96</v>
      </c>
      <c r="D84" s="15">
        <v>45358</v>
      </c>
      <c r="E84" s="12">
        <v>5519</v>
      </c>
      <c r="F84" s="12" t="str">
        <f>VLOOKUP($E84,NJLookup2024_2025[],2,FALSE)</f>
        <v>West Orange</v>
      </c>
      <c r="G84" s="12" t="str">
        <f>VLOOKUP($E84,NJLookup2024_2025[],3,FALSE)</f>
        <v>West Orange</v>
      </c>
      <c r="H84" s="12" t="str">
        <f>VLOOKUP($E84,NJLookup2024_2025[],4,FALSE)</f>
        <v>Newark</v>
      </c>
      <c r="I84" s="12">
        <f>VLOOKUP($E84,NJLookup2024_2025[],5,FALSE)</f>
        <v>20</v>
      </c>
      <c r="J84" s="11" t="str">
        <f>VLOOKUP($E84,NJLookup2024_2025[],6,FALSE)</f>
        <v>TBD was Don Trader</v>
      </c>
      <c r="K84" s="12" t="str">
        <f>VLOOKUP($E84,NJLookup2024_2025[],7,FALSE)</f>
        <v>Essex County Federation</v>
      </c>
      <c r="L84" s="14">
        <f>$Q$1-D84</f>
        <v>239</v>
      </c>
    </row>
    <row r="85" spans="1:12" x14ac:dyDescent="0.35">
      <c r="A85" s="12">
        <v>5442285</v>
      </c>
      <c r="B85" t="s">
        <v>805</v>
      </c>
      <c r="C85" s="12" t="s">
        <v>47</v>
      </c>
      <c r="D85" s="15">
        <v>45411</v>
      </c>
      <c r="E85" s="12">
        <v>6042</v>
      </c>
      <c r="F85" s="12" t="str">
        <f>VLOOKUP($E85,NJLookup2024_2025[],2,FALSE)</f>
        <v>Immaculate Conception</v>
      </c>
      <c r="G85" s="12" t="str">
        <f>VLOOKUP($E85,NJLookup2024_2025[],3,FALSE)</f>
        <v>Newark</v>
      </c>
      <c r="H85" s="12" t="str">
        <f>VLOOKUP($E85,NJLookup2024_2025[],4,FALSE)</f>
        <v>Newark</v>
      </c>
      <c r="I85" s="12">
        <f>VLOOKUP($E85,NJLookup2024_2025[],5,FALSE)</f>
        <v>21</v>
      </c>
      <c r="J85" s="11" t="str">
        <f>VLOOKUP($E85,NJLookup2024_2025[],6,FALSE)</f>
        <v>David Cordero</v>
      </c>
      <c r="K85" s="12" t="str">
        <f>VLOOKUP($E85,NJLookup2024_2025[],7,FALSE)</f>
        <v>Essex County Federation</v>
      </c>
      <c r="L85" s="14">
        <f>$Q$1-D85</f>
        <v>186</v>
      </c>
    </row>
    <row r="87" spans="1:12" x14ac:dyDescent="0.35">
      <c r="A87" s="20">
        <f>COUNTA(Nov_12[Member '#])</f>
        <v>84</v>
      </c>
      <c r="B87" s="5" t="s">
        <v>784</v>
      </c>
    </row>
  </sheetData>
  <conditionalFormatting sqref="D2:D85 J2:J85">
    <cfRule type="expression" dxfId="14" priority="15216">
      <formula>AND($Q$1-$D2&gt;60,$Q$1-$D2&lt;91)</formula>
    </cfRule>
    <cfRule type="expression" dxfId="13" priority="15217">
      <formula>$Q$1-$D2&gt;90</formula>
    </cfRule>
    <cfRule type="expression" dxfId="12" priority="15218">
      <formula>$Q$1-$D2&lt;61</formula>
    </cfRule>
  </conditionalFormatting>
  <pageMargins left="0.25" right="0.25" top="0.75" bottom="0.75" header="0.3" footer="0.3"/>
  <pageSetup scale="1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BD00-0FB3-4088-A6EF-548E3DFB0513}">
  <sheetPr>
    <pageSetUpPr fitToPage="1"/>
  </sheetPr>
  <dimension ref="A1:S74"/>
  <sheetViews>
    <sheetView zoomScale="116" zoomScaleNormal="116" workbookViewId="0">
      <selection activeCell="A2" sqref="A2"/>
    </sheetView>
  </sheetViews>
  <sheetFormatPr defaultRowHeight="15.5" x14ac:dyDescent="0.35"/>
  <cols>
    <col min="1" max="1" width="11.54296875" style="13" customWidth="1"/>
    <col min="2" max="2" width="22.90625" style="5" customWidth="1"/>
    <col min="4" max="4" width="12.1796875" customWidth="1"/>
    <col min="5" max="5" width="10.26953125" style="5" customWidth="1"/>
    <col min="6" max="6" width="10.36328125" style="5" customWidth="1"/>
    <col min="7" max="7" width="13.08984375" style="5" customWidth="1"/>
    <col min="8" max="8" width="13.7265625" style="5" customWidth="1"/>
    <col min="9" max="9" width="5.81640625" style="5" customWidth="1"/>
    <col min="10" max="10" width="14" style="5" customWidth="1"/>
    <col min="11" max="11" width="20.1796875" style="5" customWidth="1"/>
    <col min="12" max="12" width="8.81640625" style="5" customWidth="1"/>
    <col min="13" max="13" width="2.453125" style="5" customWidth="1"/>
    <col min="14" max="16" width="6" style="5" customWidth="1"/>
    <col min="17" max="17" width="13.81640625" style="5" customWidth="1"/>
    <col min="18" max="18" width="14.81640625" style="5" bestFit="1" customWidth="1"/>
    <col min="19" max="19" width="12" style="5" bestFit="1" customWidth="1"/>
    <col min="20" max="16384" width="8.7265625" style="5"/>
  </cols>
  <sheetData>
    <row r="1" spans="1:19" s="18" customFormat="1" x14ac:dyDescent="0.35">
      <c r="A1" s="19" t="s">
        <v>15</v>
      </c>
      <c r="B1" s="16" t="s">
        <v>0</v>
      </c>
      <c r="C1" s="16" t="s">
        <v>16</v>
      </c>
      <c r="D1" s="16" t="s">
        <v>17</v>
      </c>
      <c r="E1" s="16" t="s">
        <v>18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7" t="s">
        <v>807</v>
      </c>
      <c r="N1" s="4" t="s">
        <v>989</v>
      </c>
      <c r="O1" s="2">
        <f>COUNTA(Nov_123[Member '#])</f>
        <v>71</v>
      </c>
      <c r="P1" s="4" t="s">
        <v>759</v>
      </c>
      <c r="Q1" s="3">
        <v>45597</v>
      </c>
    </row>
    <row r="2" spans="1:19" x14ac:dyDescent="0.35">
      <c r="A2" s="12">
        <v>5487101</v>
      </c>
      <c r="B2" t="s">
        <v>1064</v>
      </c>
      <c r="C2" s="12" t="s">
        <v>899</v>
      </c>
      <c r="D2" s="15">
        <v>45594</v>
      </c>
      <c r="E2" s="12">
        <v>5903</v>
      </c>
      <c r="F2" s="12" t="str">
        <f>VLOOKUP($E2,NJLookup2024_2025[],2,FALSE)</f>
        <v>Prince of Peace</v>
      </c>
      <c r="G2" s="12" t="str">
        <f>VLOOKUP($E2,NJLookup2024_2025[],3,FALSE)</f>
        <v>Englishtown</v>
      </c>
      <c r="H2" s="12" t="str">
        <f>VLOOKUP($E2,NJLookup2024_2025[],4,FALSE)</f>
        <v>Trenton</v>
      </c>
      <c r="I2" s="12">
        <f>VLOOKUP($E2,NJLookup2024_2025[],5,FALSE)</f>
        <v>22</v>
      </c>
      <c r="J2" s="11" t="str">
        <f>VLOOKUP($E2,NJLookup2024_2025[],6,FALSE)</f>
        <v>Wayne Szaro</v>
      </c>
      <c r="K2" s="12" t="str">
        <f>VLOOKUP($E2,NJLookup2024_2025[],7,FALSE)</f>
        <v>Monmouth County Chapter</v>
      </c>
      <c r="L2" s="14">
        <f>$Q$1-D2</f>
        <v>3</v>
      </c>
      <c r="Q2" s="25"/>
      <c r="S2" s="26"/>
    </row>
    <row r="3" spans="1:19" x14ac:dyDescent="0.35">
      <c r="A3" s="12">
        <v>5486578</v>
      </c>
      <c r="B3" t="s">
        <v>1056</v>
      </c>
      <c r="C3" s="12" t="s">
        <v>26</v>
      </c>
      <c r="D3" s="15">
        <v>45593</v>
      </c>
      <c r="E3" s="12">
        <v>12232</v>
      </c>
      <c r="F3" s="12" t="str">
        <f>VLOOKUP($E3,NJLookup2024_2025[],2,FALSE)</f>
        <v>Jesus the Lord</v>
      </c>
      <c r="G3" s="12" t="str">
        <f>VLOOKUP($E3,NJLookup2024_2025[],3,FALSE)</f>
        <v>Keyport</v>
      </c>
      <c r="H3" s="12" t="str">
        <f>VLOOKUP($E3,NJLookup2024_2025[],4,FALSE)</f>
        <v>Trenton</v>
      </c>
      <c r="I3" s="12">
        <f>VLOOKUP($E3,NJLookup2024_2025[],5,FALSE)</f>
        <v>22</v>
      </c>
      <c r="J3" s="11" t="str">
        <f>VLOOKUP($E3,NJLookup2024_2025[],6,FALSE)</f>
        <v>Wayne Szaro</v>
      </c>
      <c r="K3" s="12" t="str">
        <f>VLOOKUP($E3,NJLookup2024_2025[],7,FALSE)</f>
        <v>Monmouth County Chapter</v>
      </c>
      <c r="L3" s="14">
        <f>$Q$1-D3</f>
        <v>4</v>
      </c>
      <c r="P3" s="1"/>
      <c r="Q3" s="1"/>
      <c r="R3" s="27"/>
      <c r="S3" s="27"/>
    </row>
    <row r="4" spans="1:19" x14ac:dyDescent="0.35">
      <c r="A4" s="12">
        <v>5486415</v>
      </c>
      <c r="B4" t="s">
        <v>1051</v>
      </c>
      <c r="C4" s="12" t="s">
        <v>899</v>
      </c>
      <c r="D4" s="15">
        <v>45592</v>
      </c>
      <c r="E4" s="12">
        <v>5903</v>
      </c>
      <c r="F4" s="12" t="str">
        <f>VLOOKUP($E4,NJLookup2024_2025[],2,FALSE)</f>
        <v>Prince of Peace</v>
      </c>
      <c r="G4" s="12" t="str">
        <f>VLOOKUP($E4,NJLookup2024_2025[],3,FALSE)</f>
        <v>Englishtown</v>
      </c>
      <c r="H4" s="12" t="str">
        <f>VLOOKUP($E4,NJLookup2024_2025[],4,FALSE)</f>
        <v>Trenton</v>
      </c>
      <c r="I4" s="12">
        <f>VLOOKUP($E4,NJLookup2024_2025[],5,FALSE)</f>
        <v>22</v>
      </c>
      <c r="J4" s="11" t="str">
        <f>VLOOKUP($E4,NJLookup2024_2025[],6,FALSE)</f>
        <v>Wayne Szaro</v>
      </c>
      <c r="K4" s="12" t="str">
        <f>VLOOKUP($E4,NJLookup2024_2025[],7,FALSE)</f>
        <v>Monmouth County Chapter</v>
      </c>
      <c r="L4" s="14">
        <f>$Q$1-D4</f>
        <v>5</v>
      </c>
      <c r="R4" s="27"/>
      <c r="S4" s="27"/>
    </row>
    <row r="5" spans="1:19" x14ac:dyDescent="0.35">
      <c r="A5" s="12">
        <v>5484249</v>
      </c>
      <c r="B5" t="s">
        <v>1072</v>
      </c>
      <c r="C5" s="12" t="s">
        <v>1073</v>
      </c>
      <c r="D5" s="15">
        <v>45586</v>
      </c>
      <c r="E5" s="12">
        <v>6552</v>
      </c>
      <c r="F5" s="12" t="str">
        <f>VLOOKUP($E5,NJLookup2024_2025[],2,FALSE)</f>
        <v>Vincent T. Lombardi</v>
      </c>
      <c r="G5" s="12" t="str">
        <f>VLOOKUP($E5,NJLookup2024_2025[],3,FALSE)</f>
        <v>Middletown</v>
      </c>
      <c r="H5" s="12" t="str">
        <f>VLOOKUP($E5,NJLookup2024_2025[],4,FALSE)</f>
        <v>Trenton</v>
      </c>
      <c r="I5" s="12">
        <f>VLOOKUP($E5,NJLookup2024_2025[],5,FALSE)</f>
        <v>22</v>
      </c>
      <c r="J5" s="11" t="str">
        <f>VLOOKUP($E5,NJLookup2024_2025[],6,FALSE)</f>
        <v>Wayne Szaro</v>
      </c>
      <c r="K5" s="12" t="str">
        <f>VLOOKUP($E5,NJLookup2024_2025[],7,FALSE)</f>
        <v>Monmouth County Chapter</v>
      </c>
      <c r="L5" s="14">
        <f>$Q$1-D5</f>
        <v>11</v>
      </c>
      <c r="R5" s="27"/>
      <c r="S5" s="27"/>
    </row>
    <row r="6" spans="1:19" x14ac:dyDescent="0.35">
      <c r="A6" s="12">
        <v>5401742</v>
      </c>
      <c r="B6" t="s">
        <v>971</v>
      </c>
      <c r="C6" s="12" t="s">
        <v>402</v>
      </c>
      <c r="D6" s="15">
        <v>45544</v>
      </c>
      <c r="E6" s="12">
        <v>3402</v>
      </c>
      <c r="F6" s="12" t="str">
        <f>VLOOKUP($E6,NJLookup2024_2025[],2,FALSE)</f>
        <v>St. Joseph</v>
      </c>
      <c r="G6" s="12" t="str">
        <f>VLOOKUP($E6,NJLookup2024_2025[],3,FALSE)</f>
        <v>Keyport</v>
      </c>
      <c r="H6" s="12" t="str">
        <f>VLOOKUP($E6,NJLookup2024_2025[],4,FALSE)</f>
        <v>Trenton</v>
      </c>
      <c r="I6" s="12">
        <f>VLOOKUP($E6,NJLookup2024_2025[],5,FALSE)</f>
        <v>22</v>
      </c>
      <c r="J6" s="11" t="str">
        <f>VLOOKUP($E6,NJLookup2024_2025[],6,FALSE)</f>
        <v>Wayne Szaro</v>
      </c>
      <c r="K6" s="12" t="str">
        <f>VLOOKUP($E6,NJLookup2024_2025[],7,FALSE)</f>
        <v>Monmouth County Chapter</v>
      </c>
      <c r="L6" s="14">
        <f>$Q$1-D6</f>
        <v>53</v>
      </c>
      <c r="R6" s="27"/>
      <c r="S6" s="27"/>
    </row>
    <row r="7" spans="1:19" x14ac:dyDescent="0.35">
      <c r="A7" s="12">
        <v>5467267</v>
      </c>
      <c r="B7" t="s">
        <v>885</v>
      </c>
      <c r="C7" s="12" t="s">
        <v>899</v>
      </c>
      <c r="D7" s="15">
        <v>45516</v>
      </c>
      <c r="E7" s="12">
        <v>5903</v>
      </c>
      <c r="F7" s="12" t="str">
        <f>VLOOKUP($E7,NJLookup2024_2025[],2,FALSE)</f>
        <v>Prince of Peace</v>
      </c>
      <c r="G7" s="12" t="str">
        <f>VLOOKUP($E7,NJLookup2024_2025[],3,FALSE)</f>
        <v>Englishtown</v>
      </c>
      <c r="H7" s="12" t="str">
        <f>VLOOKUP($E7,NJLookup2024_2025[],4,FALSE)</f>
        <v>Trenton</v>
      </c>
      <c r="I7" s="12">
        <f>VLOOKUP($E7,NJLookup2024_2025[],5,FALSE)</f>
        <v>22</v>
      </c>
      <c r="J7" s="11" t="str">
        <f>VLOOKUP($E7,NJLookup2024_2025[],6,FALSE)</f>
        <v>Wayne Szaro</v>
      </c>
      <c r="K7" s="12" t="str">
        <f>VLOOKUP($E7,NJLookup2024_2025[],7,FALSE)</f>
        <v>Monmouth County Chapter</v>
      </c>
      <c r="L7" s="14">
        <f>$Q$1-D7</f>
        <v>81</v>
      </c>
      <c r="R7" s="27"/>
      <c r="S7" s="27"/>
    </row>
    <row r="8" spans="1:19" x14ac:dyDescent="0.35">
      <c r="A8" s="12">
        <v>5464372</v>
      </c>
      <c r="B8" t="s">
        <v>869</v>
      </c>
      <c r="C8" s="12" t="s">
        <v>873</v>
      </c>
      <c r="D8" s="15">
        <v>45502</v>
      </c>
      <c r="E8" s="12">
        <v>6552</v>
      </c>
      <c r="F8" s="12" t="str">
        <f>VLOOKUP($E8,NJLookup2024_2025[],2,FALSE)</f>
        <v>Vincent T. Lombardi</v>
      </c>
      <c r="G8" s="12" t="str">
        <f>VLOOKUP($E8,NJLookup2024_2025[],3,FALSE)</f>
        <v>Middletown</v>
      </c>
      <c r="H8" s="12" t="str">
        <f>VLOOKUP($E8,NJLookup2024_2025[],4,FALSE)</f>
        <v>Trenton</v>
      </c>
      <c r="I8" s="12">
        <f>VLOOKUP($E8,NJLookup2024_2025[],5,FALSE)</f>
        <v>22</v>
      </c>
      <c r="J8" s="11" t="str">
        <f>VLOOKUP($E8,NJLookup2024_2025[],6,FALSE)</f>
        <v>Wayne Szaro</v>
      </c>
      <c r="K8" s="12" t="str">
        <f>VLOOKUP($E8,NJLookup2024_2025[],7,FALSE)</f>
        <v>Monmouth County Chapter</v>
      </c>
      <c r="L8" s="14">
        <f>$Q$1-D8</f>
        <v>95</v>
      </c>
      <c r="R8" s="27"/>
      <c r="S8" s="27"/>
    </row>
    <row r="9" spans="1:19" x14ac:dyDescent="0.35">
      <c r="A9" s="12">
        <v>5438294</v>
      </c>
      <c r="B9" t="s">
        <v>787</v>
      </c>
      <c r="C9" s="12" t="s">
        <v>26</v>
      </c>
      <c r="D9" s="15">
        <v>45397</v>
      </c>
      <c r="E9" s="12">
        <v>6552</v>
      </c>
      <c r="F9" s="12" t="str">
        <f>VLOOKUP($E9,NJLookup2024_2025[],2,FALSE)</f>
        <v>Vincent T. Lombardi</v>
      </c>
      <c r="G9" s="12" t="str">
        <f>VLOOKUP($E9,NJLookup2024_2025[],3,FALSE)</f>
        <v>Middletown</v>
      </c>
      <c r="H9" s="12" t="str">
        <f>VLOOKUP($E9,NJLookup2024_2025[],4,FALSE)</f>
        <v>Trenton</v>
      </c>
      <c r="I9" s="12">
        <f>VLOOKUP($E9,NJLookup2024_2025[],5,FALSE)</f>
        <v>22</v>
      </c>
      <c r="J9" s="11" t="str">
        <f>VLOOKUP($E9,NJLookup2024_2025[],6,FALSE)</f>
        <v>Wayne Szaro</v>
      </c>
      <c r="K9" s="12" t="str">
        <f>VLOOKUP($E9,NJLookup2024_2025[],7,FALSE)</f>
        <v>Monmouth County Chapter</v>
      </c>
      <c r="L9" s="14">
        <f>$Q$1-D9</f>
        <v>200</v>
      </c>
    </row>
    <row r="10" spans="1:19" x14ac:dyDescent="0.35">
      <c r="A10" s="12">
        <v>5482342</v>
      </c>
      <c r="B10" t="s">
        <v>1000</v>
      </c>
      <c r="C10" s="12" t="s">
        <v>98</v>
      </c>
      <c r="D10" s="15">
        <v>45578</v>
      </c>
      <c r="E10" s="12">
        <v>3231</v>
      </c>
      <c r="F10" s="12" t="str">
        <f>VLOOKUP($E10,NJLookup2024_2025[],2,FALSE)</f>
        <v>Rev. John F. Welsh</v>
      </c>
      <c r="G10" s="12" t="str">
        <f>VLOOKUP($E10,NJLookup2024_2025[],3,FALSE)</f>
        <v>Manasquan</v>
      </c>
      <c r="H10" s="12" t="str">
        <f>VLOOKUP($E10,NJLookup2024_2025[],4,FALSE)</f>
        <v>Trenton</v>
      </c>
      <c r="I10" s="12">
        <f>VLOOKUP($E10,NJLookup2024_2025[],5,FALSE)</f>
        <v>23</v>
      </c>
      <c r="J10" s="11" t="str">
        <f>VLOOKUP($E10,NJLookup2024_2025[],6,FALSE)</f>
        <v>Kevin T. Fay</v>
      </c>
      <c r="K10" s="12" t="str">
        <f>VLOOKUP($E10,NJLookup2024_2025[],7,FALSE)</f>
        <v>Monmouth County Chapter</v>
      </c>
      <c r="L10" s="14">
        <f>$Q$1-D10</f>
        <v>19</v>
      </c>
    </row>
    <row r="11" spans="1:19" x14ac:dyDescent="0.35">
      <c r="A11" s="12">
        <v>933843</v>
      </c>
      <c r="B11" t="s">
        <v>1018</v>
      </c>
      <c r="C11" s="12" t="s">
        <v>798</v>
      </c>
      <c r="D11" s="15">
        <v>45572</v>
      </c>
      <c r="E11" s="12">
        <v>5611</v>
      </c>
      <c r="F11" s="12" t="str">
        <f>VLOOKUP($E11,NJLookup2024_2025[],2,FALSE)</f>
        <v>Msgr. Thomas U. Reilly</v>
      </c>
      <c r="G11" s="12" t="str">
        <f>VLOOKUP($E11,NJLookup2024_2025[],3,FALSE)</f>
        <v>Spring Lake</v>
      </c>
      <c r="H11" s="12" t="str">
        <f>VLOOKUP($E11,NJLookup2024_2025[],4,FALSE)</f>
        <v>Trenton</v>
      </c>
      <c r="I11" s="12">
        <f>VLOOKUP($E11,NJLookup2024_2025[],5,FALSE)</f>
        <v>23</v>
      </c>
      <c r="J11" s="11" t="str">
        <f>VLOOKUP($E11,NJLookup2024_2025[],6,FALSE)</f>
        <v>Kevin T. Fay</v>
      </c>
      <c r="K11" s="12" t="str">
        <f>VLOOKUP($E11,NJLookup2024_2025[],7,FALSE)</f>
        <v>Monmouth County Chapter</v>
      </c>
      <c r="L11" s="14">
        <f>$Q$1-D11</f>
        <v>25</v>
      </c>
    </row>
    <row r="12" spans="1:19" x14ac:dyDescent="0.35">
      <c r="A12" s="12">
        <v>5472224</v>
      </c>
      <c r="B12" t="s">
        <v>935</v>
      </c>
      <c r="C12" s="12" t="s">
        <v>796</v>
      </c>
      <c r="D12" s="15">
        <v>45544</v>
      </c>
      <c r="E12" s="12">
        <v>5611</v>
      </c>
      <c r="F12" s="12" t="str">
        <f>VLOOKUP($E12,NJLookup2024_2025[],2,FALSE)</f>
        <v>Msgr. Thomas U. Reilly</v>
      </c>
      <c r="G12" s="12" t="str">
        <f>VLOOKUP($E12,NJLookup2024_2025[],3,FALSE)</f>
        <v>Spring Lake</v>
      </c>
      <c r="H12" s="12" t="str">
        <f>VLOOKUP($E12,NJLookup2024_2025[],4,FALSE)</f>
        <v>Trenton</v>
      </c>
      <c r="I12" s="12">
        <f>VLOOKUP($E12,NJLookup2024_2025[],5,FALSE)</f>
        <v>23</v>
      </c>
      <c r="J12" s="11" t="str">
        <f>VLOOKUP($E12,NJLookup2024_2025[],6,FALSE)</f>
        <v>Kevin T. Fay</v>
      </c>
      <c r="K12" s="12" t="str">
        <f>VLOOKUP($E12,NJLookup2024_2025[],7,FALSE)</f>
        <v>Monmouth County Chapter</v>
      </c>
      <c r="L12" s="14">
        <f>$Q$1-D12</f>
        <v>53</v>
      </c>
    </row>
    <row r="13" spans="1:19" x14ac:dyDescent="0.35">
      <c r="A13" s="12">
        <v>5472020</v>
      </c>
      <c r="B13" t="s">
        <v>930</v>
      </c>
      <c r="C13" s="12" t="s">
        <v>421</v>
      </c>
      <c r="D13" s="15">
        <v>45543</v>
      </c>
      <c r="E13" s="12">
        <v>5611</v>
      </c>
      <c r="F13" s="12" t="str">
        <f>VLOOKUP($E13,NJLookup2024_2025[],2,FALSE)</f>
        <v>Msgr. Thomas U. Reilly</v>
      </c>
      <c r="G13" s="12" t="str">
        <f>VLOOKUP($E13,NJLookup2024_2025[],3,FALSE)</f>
        <v>Spring Lake</v>
      </c>
      <c r="H13" s="12" t="str">
        <f>VLOOKUP($E13,NJLookup2024_2025[],4,FALSE)</f>
        <v>Trenton</v>
      </c>
      <c r="I13" s="12">
        <f>VLOOKUP($E13,NJLookup2024_2025[],5,FALSE)</f>
        <v>23</v>
      </c>
      <c r="J13" s="11" t="str">
        <f>VLOOKUP($E13,NJLookup2024_2025[],6,FALSE)</f>
        <v>Kevin T. Fay</v>
      </c>
      <c r="K13" s="12" t="str">
        <f>VLOOKUP($E13,NJLookup2024_2025[],7,FALSE)</f>
        <v>Monmouth County Chapter</v>
      </c>
      <c r="L13" s="14">
        <f>$Q$1-D13</f>
        <v>54</v>
      </c>
    </row>
    <row r="14" spans="1:19" x14ac:dyDescent="0.35">
      <c r="A14" s="12">
        <v>5487072</v>
      </c>
      <c r="B14" t="s">
        <v>1111</v>
      </c>
      <c r="C14" s="12" t="s">
        <v>899</v>
      </c>
      <c r="D14" s="15">
        <v>45595</v>
      </c>
      <c r="E14" s="12">
        <v>15964</v>
      </c>
      <c r="F14" s="12" t="str">
        <f>VLOOKUP($E14,NJLookup2024_2025[],2,FALSE)</f>
        <v>Bishop John C. Reiss</v>
      </c>
      <c r="G14" s="12" t="str">
        <f>VLOOKUP($E14,NJLookup2024_2025[],3,FALSE)</f>
        <v>Marlboro</v>
      </c>
      <c r="H14" s="12" t="str">
        <f>VLOOKUP($E14,NJLookup2024_2025[],4,FALSE)</f>
        <v>Trenton</v>
      </c>
      <c r="I14" s="12">
        <f>VLOOKUP($E14,NJLookup2024_2025[],5,FALSE)</f>
        <v>24</v>
      </c>
      <c r="J14" s="11" t="str">
        <f>VLOOKUP($E14,NJLookup2024_2025[],6,FALSE)</f>
        <v>John Hendrick</v>
      </c>
      <c r="K14" s="12" t="str">
        <f>VLOOKUP($E14,NJLookup2024_2025[],7,FALSE)</f>
        <v>Monmouth County Chapter</v>
      </c>
      <c r="L14" s="14">
        <f>$Q$1-D14</f>
        <v>2</v>
      </c>
    </row>
    <row r="15" spans="1:19" x14ac:dyDescent="0.35">
      <c r="A15" s="12">
        <v>5486224</v>
      </c>
      <c r="B15" t="s">
        <v>1048</v>
      </c>
      <c r="C15" s="12" t="s">
        <v>710</v>
      </c>
      <c r="D15" s="15">
        <v>45590</v>
      </c>
      <c r="E15" s="12">
        <v>15964</v>
      </c>
      <c r="F15" s="12" t="str">
        <f>VLOOKUP($E15,NJLookup2024_2025[],2,FALSE)</f>
        <v>Bishop John C. Reiss</v>
      </c>
      <c r="G15" s="12" t="str">
        <f>VLOOKUP($E15,NJLookup2024_2025[],3,FALSE)</f>
        <v>Marlboro</v>
      </c>
      <c r="H15" s="12" t="str">
        <f>VLOOKUP($E15,NJLookup2024_2025[],4,FALSE)</f>
        <v>Trenton</v>
      </c>
      <c r="I15" s="12">
        <f>VLOOKUP($E15,NJLookup2024_2025[],5,FALSE)</f>
        <v>24</v>
      </c>
      <c r="J15" s="11" t="str">
        <f>VLOOKUP($E15,NJLookup2024_2025[],6,FALSE)</f>
        <v>John Hendrick</v>
      </c>
      <c r="K15" s="12" t="str">
        <f>VLOOKUP($E15,NJLookup2024_2025[],7,FALSE)</f>
        <v>Monmouth County Chapter</v>
      </c>
      <c r="L15" s="14">
        <f>$Q$1-D15</f>
        <v>7</v>
      </c>
    </row>
    <row r="16" spans="1:19" x14ac:dyDescent="0.35">
      <c r="A16" s="12">
        <v>5482605</v>
      </c>
      <c r="B16" t="s">
        <v>1003</v>
      </c>
      <c r="C16" s="12" t="s">
        <v>193</v>
      </c>
      <c r="D16" s="15">
        <v>45580</v>
      </c>
      <c r="E16" s="12">
        <v>6392</v>
      </c>
      <c r="F16" s="12" t="str">
        <f>VLOOKUP($E16,NJLookup2024_2025[],2,FALSE)</f>
        <v>Father McGivney</v>
      </c>
      <c r="G16" s="12" t="str">
        <f>VLOOKUP($E16,NJLookup2024_2025[],3,FALSE)</f>
        <v>Lincroft</v>
      </c>
      <c r="H16" s="12" t="str">
        <f>VLOOKUP($E16,NJLookup2024_2025[],4,FALSE)</f>
        <v>Trenton</v>
      </c>
      <c r="I16" s="12">
        <f>VLOOKUP($E16,NJLookup2024_2025[],5,FALSE)</f>
        <v>24</v>
      </c>
      <c r="J16" s="11" t="str">
        <f>VLOOKUP($E16,NJLookup2024_2025[],6,FALSE)</f>
        <v>John Hendrick</v>
      </c>
      <c r="K16" s="12" t="str">
        <f>VLOOKUP($E16,NJLookup2024_2025[],7,FALSE)</f>
        <v>Monmouth County Chapter</v>
      </c>
      <c r="L16" s="14">
        <f>$Q$1-D16</f>
        <v>17</v>
      </c>
    </row>
    <row r="17" spans="1:12" x14ac:dyDescent="0.35">
      <c r="A17" s="12">
        <v>5477266</v>
      </c>
      <c r="B17" t="s">
        <v>960</v>
      </c>
      <c r="C17" s="12" t="s">
        <v>619</v>
      </c>
      <c r="D17" s="15">
        <v>45562</v>
      </c>
      <c r="E17" s="12">
        <v>6392</v>
      </c>
      <c r="F17" s="12" t="str">
        <f>VLOOKUP($E17,NJLookup2024_2025[],2,FALSE)</f>
        <v>Father McGivney</v>
      </c>
      <c r="G17" s="12" t="str">
        <f>VLOOKUP($E17,NJLookup2024_2025[],3,FALSE)</f>
        <v>Lincroft</v>
      </c>
      <c r="H17" s="12" t="str">
        <f>VLOOKUP($E17,NJLookup2024_2025[],4,FALSE)</f>
        <v>Trenton</v>
      </c>
      <c r="I17" s="12">
        <f>VLOOKUP($E17,NJLookup2024_2025[],5,FALSE)</f>
        <v>24</v>
      </c>
      <c r="J17" s="11" t="str">
        <f>VLOOKUP($E17,NJLookup2024_2025[],6,FALSE)</f>
        <v>John Hendrick</v>
      </c>
      <c r="K17" s="12" t="str">
        <f>VLOOKUP($E17,NJLookup2024_2025[],7,FALSE)</f>
        <v>Monmouth County Chapter</v>
      </c>
      <c r="L17" s="14">
        <f>$Q$1-D17</f>
        <v>35</v>
      </c>
    </row>
    <row r="18" spans="1:12" x14ac:dyDescent="0.35">
      <c r="A18" s="12">
        <v>5475821</v>
      </c>
      <c r="B18" t="s">
        <v>950</v>
      </c>
      <c r="C18" s="12" t="s">
        <v>988</v>
      </c>
      <c r="D18" s="15">
        <v>45558</v>
      </c>
      <c r="E18" s="12">
        <v>3187</v>
      </c>
      <c r="F18" s="12" t="str">
        <f>VLOOKUP($E18,NJLookup2024_2025[],2,FALSE)</f>
        <v>Red Bank</v>
      </c>
      <c r="G18" s="12" t="str">
        <f>VLOOKUP($E18,NJLookup2024_2025[],3,FALSE)</f>
        <v>Red Bank</v>
      </c>
      <c r="H18" s="12" t="str">
        <f>VLOOKUP($E18,NJLookup2024_2025[],4,FALSE)</f>
        <v>Trenton</v>
      </c>
      <c r="I18" s="12">
        <f>VLOOKUP($E18,NJLookup2024_2025[],5,FALSE)</f>
        <v>24</v>
      </c>
      <c r="J18" s="11" t="str">
        <f>VLOOKUP($E18,NJLookup2024_2025[],6,FALSE)</f>
        <v>John Hendrick</v>
      </c>
      <c r="K18" s="12" t="str">
        <f>VLOOKUP($E18,NJLookup2024_2025[],7,FALSE)</f>
        <v>Monmouth County Chapter</v>
      </c>
      <c r="L18" s="14">
        <f>$Q$1-D18</f>
        <v>39</v>
      </c>
    </row>
    <row r="19" spans="1:12" x14ac:dyDescent="0.35">
      <c r="A19" s="12">
        <v>5470577</v>
      </c>
      <c r="B19" t="s">
        <v>914</v>
      </c>
      <c r="C19" s="12" t="s">
        <v>37</v>
      </c>
      <c r="D19" s="15">
        <v>45538</v>
      </c>
      <c r="E19" s="12">
        <v>11660</v>
      </c>
      <c r="F19" s="12" t="str">
        <f>VLOOKUP($E19,NJLookup2024_2025[],2,FALSE)</f>
        <v>Rev. Joseph J. Donnelly</v>
      </c>
      <c r="G19" s="12" t="str">
        <f>VLOOKUP($E19,NJLookup2024_2025[],3,FALSE)</f>
        <v>Highlands</v>
      </c>
      <c r="H19" s="12" t="str">
        <f>VLOOKUP($E19,NJLookup2024_2025[],4,FALSE)</f>
        <v>Trenton</v>
      </c>
      <c r="I19" s="12">
        <f>VLOOKUP($E19,NJLookup2024_2025[],5,FALSE)</f>
        <v>24</v>
      </c>
      <c r="J19" s="11" t="str">
        <f>VLOOKUP($E19,NJLookup2024_2025[],6,FALSE)</f>
        <v>John Hendrick</v>
      </c>
      <c r="K19" s="12" t="str">
        <f>VLOOKUP($E19,NJLookup2024_2025[],7,FALSE)</f>
        <v>Monmouth County Chapter</v>
      </c>
      <c r="L19" s="14">
        <f>$Q$1-D19</f>
        <v>59</v>
      </c>
    </row>
    <row r="20" spans="1:12" x14ac:dyDescent="0.35">
      <c r="A20" s="12">
        <v>5456223</v>
      </c>
      <c r="B20" t="s">
        <v>838</v>
      </c>
      <c r="C20" s="12" t="s">
        <v>723</v>
      </c>
      <c r="D20" s="15">
        <v>45458</v>
      </c>
      <c r="E20" s="12">
        <v>6392</v>
      </c>
      <c r="F20" s="12" t="str">
        <f>VLOOKUP($E20,NJLookup2024_2025[],2,FALSE)</f>
        <v>Father McGivney</v>
      </c>
      <c r="G20" s="12" t="str">
        <f>VLOOKUP($E20,NJLookup2024_2025[],3,FALSE)</f>
        <v>Lincroft</v>
      </c>
      <c r="H20" s="12" t="str">
        <f>VLOOKUP($E20,NJLookup2024_2025[],4,FALSE)</f>
        <v>Trenton</v>
      </c>
      <c r="I20" s="12">
        <f>VLOOKUP($E20,NJLookup2024_2025[],5,FALSE)</f>
        <v>24</v>
      </c>
      <c r="J20" s="11" t="str">
        <f>VLOOKUP($E20,NJLookup2024_2025[],6,FALSE)</f>
        <v>John Hendrick</v>
      </c>
      <c r="K20" s="12" t="str">
        <f>VLOOKUP($E20,NJLookup2024_2025[],7,FALSE)</f>
        <v>Monmouth County Chapter</v>
      </c>
      <c r="L20" s="14">
        <f>$Q$1-D20</f>
        <v>139</v>
      </c>
    </row>
    <row r="21" spans="1:12" x14ac:dyDescent="0.35">
      <c r="A21" s="12">
        <v>5482640</v>
      </c>
      <c r="B21" t="s">
        <v>1007</v>
      </c>
      <c r="C21" s="12" t="s">
        <v>351</v>
      </c>
      <c r="D21" s="15">
        <v>45580</v>
      </c>
      <c r="E21" s="12">
        <v>3756</v>
      </c>
      <c r="F21" s="12" t="str">
        <f>VLOOKUP($E21,NJLookup2024_2025[],2,FALSE)</f>
        <v>Ewing</v>
      </c>
      <c r="G21" s="12" t="str">
        <f>VLOOKUP($E21,NJLookup2024_2025[],3,FALSE)</f>
        <v>Ewing</v>
      </c>
      <c r="H21" s="12" t="str">
        <f>VLOOKUP($E21,NJLookup2024_2025[],4,FALSE)</f>
        <v>Trenton</v>
      </c>
      <c r="I21" s="12">
        <f>VLOOKUP($E21,NJLookup2024_2025[],5,FALSE)</f>
        <v>25</v>
      </c>
      <c r="J21" s="11" t="str">
        <f>VLOOKUP($E21,NJLookup2024_2025[],6,FALSE)</f>
        <v>Alfred Ambrose, Jr.</v>
      </c>
      <c r="K21" s="12" t="str">
        <f>VLOOKUP($E21,NJLookup2024_2025[],7,FALSE)</f>
        <v>Central NJ Centennial Chapter</v>
      </c>
      <c r="L21" s="14">
        <f>$Q$1-D21</f>
        <v>17</v>
      </c>
    </row>
    <row r="22" spans="1:12" x14ac:dyDescent="0.35">
      <c r="A22" s="12">
        <v>5473607</v>
      </c>
      <c r="B22" t="s">
        <v>981</v>
      </c>
      <c r="C22" s="12" t="s">
        <v>351</v>
      </c>
      <c r="D22" s="15">
        <v>45548</v>
      </c>
      <c r="E22" s="12">
        <v>7103</v>
      </c>
      <c r="F22" s="12" t="str">
        <f>VLOOKUP($E22,NJLookup2024_2025[],2,FALSE)</f>
        <v>Hopewell</v>
      </c>
      <c r="G22" s="12" t="str">
        <f>VLOOKUP($E22,NJLookup2024_2025[],3,FALSE)</f>
        <v>Hopewell</v>
      </c>
      <c r="H22" s="12" t="str">
        <f>VLOOKUP($E22,NJLookup2024_2025[],4,FALSE)</f>
        <v>Trenton</v>
      </c>
      <c r="I22" s="12">
        <f>VLOOKUP($E22,NJLookup2024_2025[],5,FALSE)</f>
        <v>25</v>
      </c>
      <c r="J22" s="11" t="str">
        <f>VLOOKUP($E22,NJLookup2024_2025[],6,FALSE)</f>
        <v>Alfred Ambrose, Jr.</v>
      </c>
      <c r="K22" s="12" t="str">
        <f>VLOOKUP($E22,NJLookup2024_2025[],7,FALSE)</f>
        <v>Central NJ Centennial Chapter</v>
      </c>
      <c r="L22" s="14">
        <f>$Q$1-D22</f>
        <v>49</v>
      </c>
    </row>
    <row r="23" spans="1:12" x14ac:dyDescent="0.35">
      <c r="A23" s="12">
        <v>5468018</v>
      </c>
      <c r="B23" t="s">
        <v>891</v>
      </c>
      <c r="C23" s="12" t="s">
        <v>104</v>
      </c>
      <c r="D23" s="15">
        <v>45523</v>
      </c>
      <c r="E23" s="12">
        <v>636</v>
      </c>
      <c r="F23" s="12" t="str">
        <f>VLOOKUP($E23,NJLookup2024_2025[],2,FALSE)</f>
        <v>Princeton</v>
      </c>
      <c r="G23" s="12" t="str">
        <f>VLOOKUP($E23,NJLookup2024_2025[],3,FALSE)</f>
        <v>Princeton</v>
      </c>
      <c r="H23" s="12" t="str">
        <f>VLOOKUP($E23,NJLookup2024_2025[],4,FALSE)</f>
        <v>Trenton</v>
      </c>
      <c r="I23" s="12">
        <f>VLOOKUP($E23,NJLookup2024_2025[],5,FALSE)</f>
        <v>25</v>
      </c>
      <c r="J23" s="11" t="str">
        <f>VLOOKUP($E23,NJLookup2024_2025[],6,FALSE)</f>
        <v>Alfred Ambrose, Jr.</v>
      </c>
      <c r="K23" s="12" t="str">
        <f>VLOOKUP($E23,NJLookup2024_2025[],7,FALSE)</f>
        <v>Central NJ Centennial Chapter</v>
      </c>
      <c r="L23" s="14">
        <f>$Q$1-D23</f>
        <v>74</v>
      </c>
    </row>
    <row r="24" spans="1:12" x14ac:dyDescent="0.35">
      <c r="A24" s="12">
        <v>5476763</v>
      </c>
      <c r="B24" t="s">
        <v>953</v>
      </c>
      <c r="C24" s="12" t="s">
        <v>976</v>
      </c>
      <c r="D24" s="15">
        <v>45559</v>
      </c>
      <c r="E24" s="12">
        <v>6284</v>
      </c>
      <c r="F24" s="12" t="str">
        <f>VLOOKUP($E24,NJLookup2024_2025[],2,FALSE)</f>
        <v>Hightstown</v>
      </c>
      <c r="G24" s="12" t="str">
        <f>VLOOKUP($E24,NJLookup2024_2025[],3,FALSE)</f>
        <v>Hightstown</v>
      </c>
      <c r="H24" s="12" t="str">
        <f>VLOOKUP($E24,NJLookup2024_2025[],4,FALSE)</f>
        <v>Trenton</v>
      </c>
      <c r="I24" s="12">
        <f>VLOOKUP($E24,NJLookup2024_2025[],5,FALSE)</f>
        <v>26</v>
      </c>
      <c r="J24" s="11" t="str">
        <f>VLOOKUP($E24,NJLookup2024_2025[],6,FALSE)</f>
        <v>Louis Monteforte, Sr.</v>
      </c>
      <c r="K24" s="12" t="str">
        <f>VLOOKUP($E24,NJLookup2024_2025[],7,FALSE)</f>
        <v>Central NJ Centennial Chapter</v>
      </c>
      <c r="L24" s="14">
        <f>$Q$1-D24</f>
        <v>38</v>
      </c>
    </row>
    <row r="25" spans="1:12" x14ac:dyDescent="0.35">
      <c r="A25" s="12">
        <v>5430331</v>
      </c>
      <c r="B25" t="s">
        <v>775</v>
      </c>
      <c r="C25" s="12" t="s">
        <v>699</v>
      </c>
      <c r="D25" s="15">
        <v>45368</v>
      </c>
      <c r="E25" s="12">
        <v>14716</v>
      </c>
      <c r="F25" s="12" t="str">
        <f>VLOOKUP($E25,NJLookup2024_2025[],2,FALSE)</f>
        <v>St. David the King</v>
      </c>
      <c r="G25" s="12" t="str">
        <f>VLOOKUP($E25,NJLookup2024_2025[],3,FALSE)</f>
        <v>West Windsor</v>
      </c>
      <c r="H25" s="12" t="str">
        <f>VLOOKUP($E25,NJLookup2024_2025[],4,FALSE)</f>
        <v>Trenton</v>
      </c>
      <c r="I25" s="12">
        <f>VLOOKUP($E25,NJLookup2024_2025[],5,FALSE)</f>
        <v>26</v>
      </c>
      <c r="J25" s="11" t="str">
        <f>VLOOKUP($E25,NJLookup2024_2025[],6,FALSE)</f>
        <v>Louis Monteforte, Sr.</v>
      </c>
      <c r="K25" s="12" t="str">
        <f>VLOOKUP($E25,NJLookup2024_2025[],7,FALSE)</f>
        <v>Central NJ Centennial Chapter</v>
      </c>
      <c r="L25" s="14">
        <f>$Q$1-D25</f>
        <v>229</v>
      </c>
    </row>
    <row r="26" spans="1:12" x14ac:dyDescent="0.35">
      <c r="A26" s="12">
        <v>5487411</v>
      </c>
      <c r="B26" t="s">
        <v>1113</v>
      </c>
      <c r="C26" s="12" t="s">
        <v>208</v>
      </c>
      <c r="D26" s="15">
        <v>45596</v>
      </c>
      <c r="E26" s="12">
        <v>816</v>
      </c>
      <c r="F26" s="12" t="str">
        <f>VLOOKUP($E26,NJLookup2024_2025[],2,FALSE)</f>
        <v>Mary Queen of the Knights</v>
      </c>
      <c r="G26" s="12" t="str">
        <f>VLOOKUP($E26,NJLookup2024_2025[],3,FALSE)</f>
        <v>Neptune</v>
      </c>
      <c r="H26" s="12" t="str">
        <f>VLOOKUP($E26,NJLookup2024_2025[],4,FALSE)</f>
        <v>Trenton</v>
      </c>
      <c r="I26" s="12">
        <f>VLOOKUP($E26,NJLookup2024_2025[],5,FALSE)</f>
        <v>27</v>
      </c>
      <c r="J26" s="11" t="str">
        <f>VLOOKUP($E26,NJLookup2024_2025[],6,FALSE)</f>
        <v>Louis Di Bello</v>
      </c>
      <c r="K26" s="12" t="str">
        <f>VLOOKUP($E26,NJLookup2024_2025[],7,FALSE)</f>
        <v>Monmouth County Chapter</v>
      </c>
      <c r="L26" s="14">
        <f>$Q$1-D26</f>
        <v>1</v>
      </c>
    </row>
    <row r="27" spans="1:12" x14ac:dyDescent="0.35">
      <c r="A27" s="12">
        <v>5486498</v>
      </c>
      <c r="B27" t="s">
        <v>1055</v>
      </c>
      <c r="C27" s="12" t="s">
        <v>1093</v>
      </c>
      <c r="D27" s="15">
        <v>45592</v>
      </c>
      <c r="E27" s="12">
        <v>816</v>
      </c>
      <c r="F27" s="12" t="str">
        <f>VLOOKUP($E27,NJLookup2024_2025[],2,FALSE)</f>
        <v>Mary Queen of the Knights</v>
      </c>
      <c r="G27" s="12" t="str">
        <f>VLOOKUP($E27,NJLookup2024_2025[],3,FALSE)</f>
        <v>Neptune</v>
      </c>
      <c r="H27" s="12" t="str">
        <f>VLOOKUP($E27,NJLookup2024_2025[],4,FALSE)</f>
        <v>Trenton</v>
      </c>
      <c r="I27" s="12">
        <f>VLOOKUP($E27,NJLookup2024_2025[],5,FALSE)</f>
        <v>27</v>
      </c>
      <c r="J27" s="11" t="str">
        <f>VLOOKUP($E27,NJLookup2024_2025[],6,FALSE)</f>
        <v>Louis Di Bello</v>
      </c>
      <c r="K27" s="12" t="str">
        <f>VLOOKUP($E27,NJLookup2024_2025[],7,FALSE)</f>
        <v>Monmouth County Chapter</v>
      </c>
      <c r="L27" s="14">
        <f>$Q$1-D27</f>
        <v>5</v>
      </c>
    </row>
    <row r="28" spans="1:12" x14ac:dyDescent="0.35">
      <c r="A28" s="12">
        <v>5467166</v>
      </c>
      <c r="B28" t="s">
        <v>904</v>
      </c>
      <c r="C28" s="12" t="s">
        <v>905</v>
      </c>
      <c r="D28" s="15">
        <v>45516</v>
      </c>
      <c r="E28" s="12">
        <v>12620</v>
      </c>
      <c r="F28" s="12" t="str">
        <f>VLOOKUP($E28,NJLookup2024_2025[],2,FALSE)</f>
        <v>Rev. James B. Coyle</v>
      </c>
      <c r="G28" s="12" t="str">
        <f>VLOOKUP($E28,NJLookup2024_2025[],3,FALSE)</f>
        <v>Eatontown</v>
      </c>
      <c r="H28" s="12" t="str">
        <f>VLOOKUP($E28,NJLookup2024_2025[],4,FALSE)</f>
        <v>Trenton</v>
      </c>
      <c r="I28" s="12">
        <f>VLOOKUP($E28,NJLookup2024_2025[],5,FALSE)</f>
        <v>27</v>
      </c>
      <c r="J28" s="11" t="str">
        <f>VLOOKUP($E28,NJLookup2024_2025[],6,FALSE)</f>
        <v>Louis Di Bello</v>
      </c>
      <c r="K28" s="12" t="str">
        <f>VLOOKUP($E28,NJLookup2024_2025[],7,FALSE)</f>
        <v>Monmouth County Chapter</v>
      </c>
      <c r="L28" s="14">
        <f>$Q$1-D28</f>
        <v>81</v>
      </c>
    </row>
    <row r="29" spans="1:12" x14ac:dyDescent="0.35">
      <c r="A29" s="12">
        <v>5449858</v>
      </c>
      <c r="B29" t="s">
        <v>827</v>
      </c>
      <c r="C29" s="12" t="s">
        <v>659</v>
      </c>
      <c r="D29" s="15">
        <v>45435</v>
      </c>
      <c r="E29" s="12">
        <v>12620</v>
      </c>
      <c r="F29" s="12" t="str">
        <f>VLOOKUP($E29,NJLookup2024_2025[],2,FALSE)</f>
        <v>Rev. James B. Coyle</v>
      </c>
      <c r="G29" s="12" t="str">
        <f>VLOOKUP($E29,NJLookup2024_2025[],3,FALSE)</f>
        <v>Eatontown</v>
      </c>
      <c r="H29" s="12" t="str">
        <f>VLOOKUP($E29,NJLookup2024_2025[],4,FALSE)</f>
        <v>Trenton</v>
      </c>
      <c r="I29" s="12">
        <f>VLOOKUP($E29,NJLookup2024_2025[],5,FALSE)</f>
        <v>27</v>
      </c>
      <c r="J29" s="11" t="str">
        <f>VLOOKUP($E29,NJLookup2024_2025[],6,FALSE)</f>
        <v>Louis Di Bello</v>
      </c>
      <c r="K29" s="12" t="str">
        <f>VLOOKUP($E29,NJLookup2024_2025[],7,FALSE)</f>
        <v>Monmouth County Chapter</v>
      </c>
      <c r="L29" s="14">
        <f>$Q$1-D29</f>
        <v>162</v>
      </c>
    </row>
    <row r="30" spans="1:12" x14ac:dyDescent="0.35">
      <c r="A30" s="12">
        <v>5484117</v>
      </c>
      <c r="B30" t="s">
        <v>1029</v>
      </c>
      <c r="C30" s="12" t="s">
        <v>733</v>
      </c>
      <c r="D30" s="15">
        <v>45583</v>
      </c>
      <c r="E30" s="12">
        <v>11529</v>
      </c>
      <c r="F30" s="12" t="str">
        <f>VLOOKUP($E30,NJLookup2024_2025[],2,FALSE)</f>
        <v>St. Monica</v>
      </c>
      <c r="G30" s="12" t="str">
        <f>VLOOKUP($E30,NJLookup2024_2025[],3,FALSE)</f>
        <v>Jackson</v>
      </c>
      <c r="H30" s="12" t="str">
        <f>VLOOKUP($E30,NJLookup2024_2025[],4,FALSE)</f>
        <v>Trenton</v>
      </c>
      <c r="I30" s="12">
        <f>VLOOKUP($E30,NJLookup2024_2025[],5,FALSE)</f>
        <v>28</v>
      </c>
      <c r="J30" s="11" t="str">
        <f>VLOOKUP($E30,NJLookup2024_2025[],6,FALSE)</f>
        <v>Dennis Gibson</v>
      </c>
      <c r="K30" s="12" t="str">
        <f>VLOOKUP($E30,NJLookup2024_2025[],7,FALSE)</f>
        <v>Ocean County Chapter</v>
      </c>
      <c r="L30" s="14">
        <f>$Q$1-D30</f>
        <v>14</v>
      </c>
    </row>
    <row r="31" spans="1:12" x14ac:dyDescent="0.35">
      <c r="A31" s="12">
        <v>5482286</v>
      </c>
      <c r="B31" t="s">
        <v>1010</v>
      </c>
      <c r="C31" s="12" t="s">
        <v>99</v>
      </c>
      <c r="D31" s="15">
        <v>45577</v>
      </c>
      <c r="E31" s="12">
        <v>11529</v>
      </c>
      <c r="F31" s="12" t="str">
        <f>VLOOKUP($E31,NJLookup2024_2025[],2,FALSE)</f>
        <v>St. Monica</v>
      </c>
      <c r="G31" s="12" t="str">
        <f>VLOOKUP($E31,NJLookup2024_2025[],3,FALSE)</f>
        <v>Jackson</v>
      </c>
      <c r="H31" s="12" t="str">
        <f>VLOOKUP($E31,NJLookup2024_2025[],4,FALSE)</f>
        <v>Trenton</v>
      </c>
      <c r="I31" s="12">
        <f>VLOOKUP($E31,NJLookup2024_2025[],5,FALSE)</f>
        <v>28</v>
      </c>
      <c r="J31" s="11" t="str">
        <f>VLOOKUP($E31,NJLookup2024_2025[],6,FALSE)</f>
        <v>Dennis Gibson</v>
      </c>
      <c r="K31" s="12" t="str">
        <f>VLOOKUP($E31,NJLookup2024_2025[],7,FALSE)</f>
        <v>Ocean County Chapter</v>
      </c>
      <c r="L31" s="14">
        <f>$Q$1-D31</f>
        <v>20</v>
      </c>
    </row>
    <row r="32" spans="1:12" x14ac:dyDescent="0.35">
      <c r="A32" s="12">
        <v>5480659</v>
      </c>
      <c r="B32" t="s">
        <v>992</v>
      </c>
      <c r="C32" s="12" t="s">
        <v>99</v>
      </c>
      <c r="D32" s="15">
        <v>45571</v>
      </c>
      <c r="E32" s="12">
        <v>6201</v>
      </c>
      <c r="F32" s="12" t="str">
        <f>VLOOKUP($E32,NJLookup2024_2025[],2,FALSE)</f>
        <v>Rev. Mitchell Cetkowski</v>
      </c>
      <c r="G32" s="12" t="str">
        <f>VLOOKUP($E32,NJLookup2024_2025[],3,FALSE)</f>
        <v>Jackson</v>
      </c>
      <c r="H32" s="12" t="str">
        <f>VLOOKUP($E32,NJLookup2024_2025[],4,FALSE)</f>
        <v>Trenton</v>
      </c>
      <c r="I32" s="12">
        <f>VLOOKUP($E32,NJLookup2024_2025[],5,FALSE)</f>
        <v>28</v>
      </c>
      <c r="J32" s="11" t="str">
        <f>VLOOKUP($E32,NJLookup2024_2025[],6,FALSE)</f>
        <v>Dennis Gibson</v>
      </c>
      <c r="K32" s="12" t="str">
        <f>VLOOKUP($E32,NJLookup2024_2025[],7,FALSE)</f>
        <v>Ocean County Chapter</v>
      </c>
      <c r="L32" s="14">
        <f>$Q$1-D32</f>
        <v>26</v>
      </c>
    </row>
    <row r="33" spans="1:12" x14ac:dyDescent="0.35">
      <c r="A33" s="12">
        <v>4099197</v>
      </c>
      <c r="B33" t="s">
        <v>984</v>
      </c>
      <c r="C33" s="12" t="s">
        <v>99</v>
      </c>
      <c r="D33" s="15">
        <v>45565</v>
      </c>
      <c r="E33" s="12">
        <v>6201</v>
      </c>
      <c r="F33" s="12" t="str">
        <f>VLOOKUP($E33,NJLookup2024_2025[],2,FALSE)</f>
        <v>Rev. Mitchell Cetkowski</v>
      </c>
      <c r="G33" s="12" t="str">
        <f>VLOOKUP($E33,NJLookup2024_2025[],3,FALSE)</f>
        <v>Jackson</v>
      </c>
      <c r="H33" s="12" t="str">
        <f>VLOOKUP($E33,NJLookup2024_2025[],4,FALSE)</f>
        <v>Trenton</v>
      </c>
      <c r="I33" s="12">
        <f>VLOOKUP($E33,NJLookup2024_2025[],5,FALSE)</f>
        <v>28</v>
      </c>
      <c r="J33" s="11" t="str">
        <f>VLOOKUP($E33,NJLookup2024_2025[],6,FALSE)</f>
        <v>Dennis Gibson</v>
      </c>
      <c r="K33" s="12" t="str">
        <f>VLOOKUP($E33,NJLookup2024_2025[],7,FALSE)</f>
        <v>Ocean County Chapter</v>
      </c>
      <c r="L33" s="14">
        <f>$Q$1-D33</f>
        <v>32</v>
      </c>
    </row>
    <row r="34" spans="1:12" x14ac:dyDescent="0.35">
      <c r="A34" s="12">
        <v>5478737</v>
      </c>
      <c r="B34" t="s">
        <v>961</v>
      </c>
      <c r="C34" s="12" t="s">
        <v>99</v>
      </c>
      <c r="D34" s="15">
        <v>45562</v>
      </c>
      <c r="E34" s="12">
        <v>6201</v>
      </c>
      <c r="F34" s="12" t="str">
        <f>VLOOKUP($E34,NJLookup2024_2025[],2,FALSE)</f>
        <v>Rev. Mitchell Cetkowski</v>
      </c>
      <c r="G34" s="12" t="str">
        <f>VLOOKUP($E34,NJLookup2024_2025[],3,FALSE)</f>
        <v>Jackson</v>
      </c>
      <c r="H34" s="12" t="str">
        <f>VLOOKUP($E34,NJLookup2024_2025[],4,FALSE)</f>
        <v>Trenton</v>
      </c>
      <c r="I34" s="12">
        <f>VLOOKUP($E34,NJLookup2024_2025[],5,FALSE)</f>
        <v>28</v>
      </c>
      <c r="J34" s="11" t="str">
        <f>VLOOKUP($E34,NJLookup2024_2025[],6,FALSE)</f>
        <v>Dennis Gibson</v>
      </c>
      <c r="K34" s="12" t="str">
        <f>VLOOKUP($E34,NJLookup2024_2025[],7,FALSE)</f>
        <v>Ocean County Chapter</v>
      </c>
      <c r="L34" s="14">
        <f>$Q$1-D34</f>
        <v>35</v>
      </c>
    </row>
    <row r="35" spans="1:12" x14ac:dyDescent="0.35">
      <c r="A35" s="12">
        <v>5430236</v>
      </c>
      <c r="B35" t="s">
        <v>769</v>
      </c>
      <c r="C35" s="12" t="s">
        <v>733</v>
      </c>
      <c r="D35" s="15">
        <v>45367</v>
      </c>
      <c r="E35" s="12">
        <v>6201</v>
      </c>
      <c r="F35" s="12" t="str">
        <f>VLOOKUP($E35,NJLookup2024_2025[],2,FALSE)</f>
        <v>Rev. Mitchell Cetkowski</v>
      </c>
      <c r="G35" s="12" t="str">
        <f>VLOOKUP($E35,NJLookup2024_2025[],3,FALSE)</f>
        <v>Jackson</v>
      </c>
      <c r="H35" s="12" t="str">
        <f>VLOOKUP($E35,NJLookup2024_2025[],4,FALSE)</f>
        <v>Trenton</v>
      </c>
      <c r="I35" s="12">
        <f>VLOOKUP($E35,NJLookup2024_2025[],5,FALSE)</f>
        <v>28</v>
      </c>
      <c r="J35" s="11" t="str">
        <f>VLOOKUP($E35,NJLookup2024_2025[],6,FALSE)</f>
        <v>Dennis Gibson</v>
      </c>
      <c r="K35" s="12" t="str">
        <f>VLOOKUP($E35,NJLookup2024_2025[],7,FALSE)</f>
        <v>Ocean County Chapter</v>
      </c>
      <c r="L35" s="14">
        <f>$Q$1-D35</f>
        <v>230</v>
      </c>
    </row>
    <row r="36" spans="1:12" x14ac:dyDescent="0.35">
      <c r="A36" s="12">
        <v>5486990</v>
      </c>
      <c r="B36" t="s">
        <v>1050</v>
      </c>
      <c r="C36" s="12" t="s">
        <v>627</v>
      </c>
      <c r="D36" s="15">
        <v>45594</v>
      </c>
      <c r="E36" s="12">
        <v>11527</v>
      </c>
      <c r="F36" s="12" t="str">
        <f>VLOOKUP($E36,NJLookup2024_2025[],2,FALSE)</f>
        <v>St. Mary of the Lake</v>
      </c>
      <c r="G36" s="12" t="str">
        <f>VLOOKUP($E36,NJLookup2024_2025[],3,FALSE)</f>
        <v>Lakewood</v>
      </c>
      <c r="H36" s="12" t="str">
        <f>VLOOKUP($E36,NJLookup2024_2025[],4,FALSE)</f>
        <v>Trenton</v>
      </c>
      <c r="I36" s="12">
        <f>VLOOKUP($E36,NJLookup2024_2025[],5,FALSE)</f>
        <v>29</v>
      </c>
      <c r="J36" s="11" t="str">
        <f>VLOOKUP($E36,NJLookup2024_2025[],6,FALSE)</f>
        <v>Frank Schear</v>
      </c>
      <c r="K36" s="12" t="str">
        <f>VLOOKUP($E36,NJLookup2024_2025[],7,FALSE)</f>
        <v>Ocean County Chapter</v>
      </c>
      <c r="L36" s="14">
        <f>$Q$1-D36</f>
        <v>3</v>
      </c>
    </row>
    <row r="37" spans="1:12" x14ac:dyDescent="0.35">
      <c r="A37" s="12">
        <v>5482556</v>
      </c>
      <c r="B37" t="s">
        <v>1001</v>
      </c>
      <c r="C37" s="12" t="s">
        <v>733</v>
      </c>
      <c r="D37" s="15">
        <v>45579</v>
      </c>
      <c r="E37" s="12">
        <v>11527</v>
      </c>
      <c r="F37" s="12" t="str">
        <f>VLOOKUP($E37,NJLookup2024_2025[],2,FALSE)</f>
        <v>St. Mary of the Lake</v>
      </c>
      <c r="G37" s="12" t="str">
        <f>VLOOKUP($E37,NJLookup2024_2025[],3,FALSE)</f>
        <v>Lakewood</v>
      </c>
      <c r="H37" s="12" t="str">
        <f>VLOOKUP($E37,NJLookup2024_2025[],4,FALSE)</f>
        <v>Trenton</v>
      </c>
      <c r="I37" s="12">
        <f>VLOOKUP($E37,NJLookup2024_2025[],5,FALSE)</f>
        <v>29</v>
      </c>
      <c r="J37" s="11" t="str">
        <f>VLOOKUP($E37,NJLookup2024_2025[],6,FALSE)</f>
        <v>Frank Schear</v>
      </c>
      <c r="K37" s="12" t="str">
        <f>VLOOKUP($E37,NJLookup2024_2025[],7,FALSE)</f>
        <v>Ocean County Chapter</v>
      </c>
      <c r="L37" s="14">
        <f>$Q$1-D37</f>
        <v>18</v>
      </c>
    </row>
    <row r="38" spans="1:12" x14ac:dyDescent="0.35">
      <c r="A38" s="12">
        <v>5482379</v>
      </c>
      <c r="B38" t="s">
        <v>1009</v>
      </c>
      <c r="C38" s="12" t="s">
        <v>132</v>
      </c>
      <c r="D38" s="15">
        <v>45578</v>
      </c>
      <c r="E38" s="12">
        <v>7926</v>
      </c>
      <c r="F38" s="12" t="str">
        <f>VLOOKUP($E38,NJLookup2024_2025[],2,FALSE)</f>
        <v>St. Martha</v>
      </c>
      <c r="G38" s="12" t="str">
        <f>VLOOKUP($E38,NJLookup2024_2025[],3,FALSE)</f>
        <v>Pt Pleasant</v>
      </c>
      <c r="H38" s="12" t="str">
        <f>VLOOKUP($E38,NJLookup2024_2025[],4,FALSE)</f>
        <v>Trenton</v>
      </c>
      <c r="I38" s="12">
        <f>VLOOKUP($E38,NJLookup2024_2025[],5,FALSE)</f>
        <v>29</v>
      </c>
      <c r="J38" s="11" t="str">
        <f>VLOOKUP($E38,NJLookup2024_2025[],6,FALSE)</f>
        <v>Frank Schear</v>
      </c>
      <c r="K38" s="12" t="str">
        <f>VLOOKUP($E38,NJLookup2024_2025[],7,FALSE)</f>
        <v>Ocean County Chapter</v>
      </c>
      <c r="L38" s="14">
        <f>$Q$1-D38</f>
        <v>19</v>
      </c>
    </row>
    <row r="39" spans="1:12" x14ac:dyDescent="0.35">
      <c r="A39" s="12">
        <v>5484107</v>
      </c>
      <c r="B39" t="s">
        <v>1071</v>
      </c>
      <c r="C39" s="12" t="s">
        <v>21</v>
      </c>
      <c r="D39" s="15">
        <v>45583</v>
      </c>
      <c r="E39" s="12">
        <v>10899</v>
      </c>
      <c r="F39" s="12" t="str">
        <f>VLOOKUP($E39,NJLookup2024_2025[],2,FALSE)</f>
        <v>St. Maximilian Kolbe</v>
      </c>
      <c r="G39" s="12" t="str">
        <f>VLOOKUP($E39,NJLookup2024_2025[],3,FALSE)</f>
        <v>Toms River</v>
      </c>
      <c r="H39" s="12" t="str">
        <f>VLOOKUP($E39,NJLookup2024_2025[],4,FALSE)</f>
        <v>Trenton</v>
      </c>
      <c r="I39" s="12">
        <f>VLOOKUP($E39,NJLookup2024_2025[],5,FALSE)</f>
        <v>30</v>
      </c>
      <c r="J39" s="11" t="str">
        <f>VLOOKUP($E39,NJLookup2024_2025[],6,FALSE)</f>
        <v>Jeffrey Green</v>
      </c>
      <c r="K39" s="12" t="str">
        <f>VLOOKUP($E39,NJLookup2024_2025[],7,FALSE)</f>
        <v>Ocean County Chapter</v>
      </c>
      <c r="L39" s="14">
        <f>$Q$1-D39</f>
        <v>14</v>
      </c>
    </row>
    <row r="40" spans="1:12" x14ac:dyDescent="0.35">
      <c r="A40" s="12">
        <v>5478802</v>
      </c>
      <c r="B40" t="s">
        <v>1021</v>
      </c>
      <c r="C40" s="12" t="s">
        <v>965</v>
      </c>
      <c r="D40" s="15">
        <v>45563</v>
      </c>
      <c r="E40" s="12">
        <v>14615</v>
      </c>
      <c r="F40" s="12" t="str">
        <f>VLOOKUP($E40,NJLookup2024_2025[],2,FALSE)</f>
        <v>St. Theresa</v>
      </c>
      <c r="G40" s="12" t="str">
        <f>VLOOKUP($E40,NJLookup2024_2025[],3,FALSE)</f>
        <v>Little Egg Harbor</v>
      </c>
      <c r="H40" s="12" t="str">
        <f>VLOOKUP($E40,NJLookup2024_2025[],4,FALSE)</f>
        <v>Trenton</v>
      </c>
      <c r="I40" s="12">
        <f>VLOOKUP($E40,NJLookup2024_2025[],5,FALSE)</f>
        <v>30</v>
      </c>
      <c r="J40" s="11" t="str">
        <f>VLOOKUP($E40,NJLookup2024_2025[],6,FALSE)</f>
        <v>Jeffrey Green</v>
      </c>
      <c r="K40" s="12" t="str">
        <f>VLOOKUP($E40,NJLookup2024_2025[],7,FALSE)</f>
        <v>Ocean County Chapter</v>
      </c>
      <c r="L40" s="14">
        <f>$Q$1-D40</f>
        <v>34</v>
      </c>
    </row>
    <row r="41" spans="1:12" x14ac:dyDescent="0.35">
      <c r="A41" s="12">
        <v>5470071</v>
      </c>
      <c r="B41" t="s">
        <v>911</v>
      </c>
      <c r="C41" s="12" t="s">
        <v>69</v>
      </c>
      <c r="D41" s="15">
        <v>45532</v>
      </c>
      <c r="E41" s="12">
        <v>6522</v>
      </c>
      <c r="F41" s="12" t="str">
        <f>VLOOKUP($E41,NJLookup2024_2025[],2,FALSE)</f>
        <v>Father Capodanno</v>
      </c>
      <c r="G41" s="12" t="str">
        <f>VLOOKUP($E41,NJLookup2024_2025[],3,FALSE)</f>
        <v>Forked River</v>
      </c>
      <c r="H41" s="12" t="str">
        <f>VLOOKUP($E41,NJLookup2024_2025[],4,FALSE)</f>
        <v>Trenton</v>
      </c>
      <c r="I41" s="12">
        <f>VLOOKUP($E41,NJLookup2024_2025[],5,FALSE)</f>
        <v>30</v>
      </c>
      <c r="J41" s="11" t="str">
        <f>VLOOKUP($E41,NJLookup2024_2025[],6,FALSE)</f>
        <v>Jeffrey Green</v>
      </c>
      <c r="K41" s="12" t="str">
        <f>VLOOKUP($E41,NJLookup2024_2025[],7,FALSE)</f>
        <v>Ocean County Chapter</v>
      </c>
      <c r="L41" s="14">
        <f>$Q$1-D41</f>
        <v>65</v>
      </c>
    </row>
    <row r="42" spans="1:12" x14ac:dyDescent="0.35">
      <c r="A42" s="12">
        <v>5468083</v>
      </c>
      <c r="B42" t="s">
        <v>966</v>
      </c>
      <c r="C42" s="12" t="s">
        <v>69</v>
      </c>
      <c r="D42" s="15">
        <v>45523</v>
      </c>
      <c r="E42" s="12">
        <v>6522</v>
      </c>
      <c r="F42" s="12" t="str">
        <f>VLOOKUP($E42,NJLookup2024_2025[],2,FALSE)</f>
        <v>Father Capodanno</v>
      </c>
      <c r="G42" s="12" t="str">
        <f>VLOOKUP($E42,NJLookup2024_2025[],3,FALSE)</f>
        <v>Forked River</v>
      </c>
      <c r="H42" s="12" t="str">
        <f>VLOOKUP($E42,NJLookup2024_2025[],4,FALSE)</f>
        <v>Trenton</v>
      </c>
      <c r="I42" s="12">
        <f>VLOOKUP($E42,NJLookup2024_2025[],5,FALSE)</f>
        <v>30</v>
      </c>
      <c r="J42" s="11" t="str">
        <f>VLOOKUP($E42,NJLookup2024_2025[],6,FALSE)</f>
        <v>Jeffrey Green</v>
      </c>
      <c r="K42" s="12" t="str">
        <f>VLOOKUP($E42,NJLookup2024_2025[],7,FALSE)</f>
        <v>Ocean County Chapter</v>
      </c>
      <c r="L42" s="14">
        <f>$Q$1-D42</f>
        <v>74</v>
      </c>
    </row>
    <row r="43" spans="1:12" x14ac:dyDescent="0.35">
      <c r="A43" s="12">
        <v>5467901</v>
      </c>
      <c r="B43" t="s">
        <v>895</v>
      </c>
      <c r="C43" s="12" t="s">
        <v>901</v>
      </c>
      <c r="D43" s="15">
        <v>45520</v>
      </c>
      <c r="E43" s="12">
        <v>4969</v>
      </c>
      <c r="F43" s="12" t="str">
        <f>VLOOKUP($E43,NJLookup2024_2025[],2,FALSE)</f>
        <v>St. Joseph</v>
      </c>
      <c r="G43" s="12" t="str">
        <f>VLOOKUP($E43,NJLookup2024_2025[],3,FALSE)</f>
        <v>Toms River</v>
      </c>
      <c r="H43" s="12" t="str">
        <f>VLOOKUP($E43,NJLookup2024_2025[],4,FALSE)</f>
        <v>Trenton</v>
      </c>
      <c r="I43" s="12">
        <f>VLOOKUP($E43,NJLookup2024_2025[],5,FALSE)</f>
        <v>30</v>
      </c>
      <c r="J43" s="11" t="str">
        <f>VLOOKUP($E43,NJLookup2024_2025[],6,FALSE)</f>
        <v>Jeffrey Green</v>
      </c>
      <c r="K43" s="12" t="str">
        <f>VLOOKUP($E43,NJLookup2024_2025[],7,FALSE)</f>
        <v>Ocean County Chapter</v>
      </c>
      <c r="L43" s="14">
        <f>$Q$1-D43</f>
        <v>77</v>
      </c>
    </row>
    <row r="44" spans="1:12" x14ac:dyDescent="0.35">
      <c r="A44" s="12">
        <v>5463569</v>
      </c>
      <c r="B44" t="s">
        <v>987</v>
      </c>
      <c r="C44" s="12" t="s">
        <v>69</v>
      </c>
      <c r="D44" s="15">
        <v>45496</v>
      </c>
      <c r="E44" s="12">
        <v>6522</v>
      </c>
      <c r="F44" s="12" t="str">
        <f>VLOOKUP($E44,NJLookup2024_2025[],2,FALSE)</f>
        <v>Father Capodanno</v>
      </c>
      <c r="G44" s="12" t="str">
        <f>VLOOKUP($E44,NJLookup2024_2025[],3,FALSE)</f>
        <v>Forked River</v>
      </c>
      <c r="H44" s="12" t="str">
        <f>VLOOKUP($E44,NJLookup2024_2025[],4,FALSE)</f>
        <v>Trenton</v>
      </c>
      <c r="I44" s="12">
        <f>VLOOKUP($E44,NJLookup2024_2025[],5,FALSE)</f>
        <v>30</v>
      </c>
      <c r="J44" s="11" t="str">
        <f>VLOOKUP($E44,NJLookup2024_2025[],6,FALSE)</f>
        <v>Jeffrey Green</v>
      </c>
      <c r="K44" s="12" t="str">
        <f>VLOOKUP($E44,NJLookup2024_2025[],7,FALSE)</f>
        <v>Ocean County Chapter</v>
      </c>
      <c r="L44" s="14">
        <f>$Q$1-D44</f>
        <v>101</v>
      </c>
    </row>
    <row r="45" spans="1:12" x14ac:dyDescent="0.35">
      <c r="A45" s="12">
        <v>4855246</v>
      </c>
      <c r="B45" t="s">
        <v>832</v>
      </c>
      <c r="C45" s="12" t="s">
        <v>758</v>
      </c>
      <c r="D45" s="15">
        <v>45447</v>
      </c>
      <c r="E45" s="12">
        <v>3826</v>
      </c>
      <c r="F45" s="12" t="str">
        <f>VLOOKUP($E45,NJLookup2024_2025[],2,FALSE)</f>
        <v>Annunciation</v>
      </c>
      <c r="G45" s="12" t="str">
        <f>VLOOKUP($E45,NJLookup2024_2025[],3,FALSE)</f>
        <v>Beach Haven</v>
      </c>
      <c r="H45" s="12" t="str">
        <f>VLOOKUP($E45,NJLookup2024_2025[],4,FALSE)</f>
        <v>Trenton</v>
      </c>
      <c r="I45" s="12">
        <f>VLOOKUP($E45,NJLookup2024_2025[],5,FALSE)</f>
        <v>30</v>
      </c>
      <c r="J45" s="11" t="str">
        <f>VLOOKUP($E45,NJLookup2024_2025[],6,FALSE)</f>
        <v>Jeffrey Green</v>
      </c>
      <c r="K45" s="12" t="str">
        <f>VLOOKUP($E45,NJLookup2024_2025[],7,FALSE)</f>
        <v>Ocean County Chapter</v>
      </c>
      <c r="L45" s="14">
        <f>$Q$1-D45</f>
        <v>150</v>
      </c>
    </row>
    <row r="46" spans="1:12" x14ac:dyDescent="0.35">
      <c r="A46" s="12">
        <v>4855247</v>
      </c>
      <c r="B46" t="s">
        <v>820</v>
      </c>
      <c r="C46" s="12" t="s">
        <v>758</v>
      </c>
      <c r="D46" s="15">
        <v>45440</v>
      </c>
      <c r="E46" s="12">
        <v>3826</v>
      </c>
      <c r="F46" s="12" t="str">
        <f>VLOOKUP($E46,NJLookup2024_2025[],2,FALSE)</f>
        <v>Annunciation</v>
      </c>
      <c r="G46" s="12" t="str">
        <f>VLOOKUP($E46,NJLookup2024_2025[],3,FALSE)</f>
        <v>Beach Haven</v>
      </c>
      <c r="H46" s="12" t="str">
        <f>VLOOKUP($E46,NJLookup2024_2025[],4,FALSE)</f>
        <v>Trenton</v>
      </c>
      <c r="I46" s="12">
        <f>VLOOKUP($E46,NJLookup2024_2025[],5,FALSE)</f>
        <v>30</v>
      </c>
      <c r="J46" s="11" t="str">
        <f>VLOOKUP($E46,NJLookup2024_2025[],6,FALSE)</f>
        <v>Jeffrey Green</v>
      </c>
      <c r="K46" s="12" t="str">
        <f>VLOOKUP($E46,NJLookup2024_2025[],7,FALSE)</f>
        <v>Ocean County Chapter</v>
      </c>
      <c r="L46" s="14">
        <f>$Q$1-D46</f>
        <v>157</v>
      </c>
    </row>
    <row r="47" spans="1:12" x14ac:dyDescent="0.35">
      <c r="A47" s="12">
        <v>5486538</v>
      </c>
      <c r="B47" t="s">
        <v>1095</v>
      </c>
      <c r="C47" s="12" t="s">
        <v>125</v>
      </c>
      <c r="D47" s="15">
        <v>45593</v>
      </c>
      <c r="E47" s="12">
        <v>7677</v>
      </c>
      <c r="F47" s="12" t="str">
        <f>VLOOKUP($E47,NJLookup2024_2025[],2,FALSE)</f>
        <v>St. Gregory the Great</v>
      </c>
      <c r="G47" s="12" t="str">
        <f>VLOOKUP($E47,NJLookup2024_2025[],3,FALSE)</f>
        <v>Hamilton Square</v>
      </c>
      <c r="H47" s="12" t="str">
        <f>VLOOKUP($E47,NJLookup2024_2025[],4,FALSE)</f>
        <v>Trenton</v>
      </c>
      <c r="I47" s="12">
        <f>VLOOKUP($E47,NJLookup2024_2025[],5,FALSE)</f>
        <v>32</v>
      </c>
      <c r="J47" s="11" t="str">
        <f>VLOOKUP($E47,NJLookup2024_2025[],6,FALSE)</f>
        <v>John Peruggia</v>
      </c>
      <c r="K47" s="12" t="str">
        <f>VLOOKUP($E47,NJLookup2024_2025[],7,FALSE)</f>
        <v>Central NJ Centennial Chapter</v>
      </c>
      <c r="L47" s="14">
        <f>$Q$1-D47</f>
        <v>4</v>
      </c>
    </row>
    <row r="48" spans="1:12" x14ac:dyDescent="0.35">
      <c r="A48" s="12">
        <v>5486490</v>
      </c>
      <c r="B48" t="s">
        <v>1054</v>
      </c>
      <c r="C48" s="12" t="s">
        <v>1094</v>
      </c>
      <c r="D48" s="15">
        <v>45592</v>
      </c>
      <c r="E48" s="12">
        <v>7677</v>
      </c>
      <c r="F48" s="12" t="str">
        <f>VLOOKUP($E48,NJLookup2024_2025[],2,FALSE)</f>
        <v>St. Gregory the Great</v>
      </c>
      <c r="G48" s="12" t="str">
        <f>VLOOKUP($E48,NJLookup2024_2025[],3,FALSE)</f>
        <v>Hamilton Square</v>
      </c>
      <c r="H48" s="12" t="str">
        <f>VLOOKUP($E48,NJLookup2024_2025[],4,FALSE)</f>
        <v>Trenton</v>
      </c>
      <c r="I48" s="12">
        <f>VLOOKUP($E48,NJLookup2024_2025[],5,FALSE)</f>
        <v>32</v>
      </c>
      <c r="J48" s="11" t="str">
        <f>VLOOKUP($E48,NJLookup2024_2025[],6,FALSE)</f>
        <v>John Peruggia</v>
      </c>
      <c r="K48" s="12" t="str">
        <f>VLOOKUP($E48,NJLookup2024_2025[],7,FALSE)</f>
        <v>Central NJ Centennial Chapter</v>
      </c>
      <c r="L48" s="14">
        <f>$Q$1-D48</f>
        <v>5</v>
      </c>
    </row>
    <row r="49" spans="1:12" x14ac:dyDescent="0.35">
      <c r="A49" s="12">
        <v>5485436</v>
      </c>
      <c r="B49" t="s">
        <v>1046</v>
      </c>
      <c r="C49" s="12" t="s">
        <v>919</v>
      </c>
      <c r="D49" s="15">
        <v>45588</v>
      </c>
      <c r="E49" s="12">
        <v>7333</v>
      </c>
      <c r="F49" s="12" t="str">
        <f>VLOOKUP($E49,NJLookup2024_2025[],2,FALSE)</f>
        <v>Saint John the Baptist</v>
      </c>
      <c r="G49" s="12" t="str">
        <f>VLOOKUP($E49,NJLookup2024_2025[],3,FALSE)</f>
        <v>Allentown</v>
      </c>
      <c r="H49" s="12" t="str">
        <f>VLOOKUP($E49,NJLookup2024_2025[],4,FALSE)</f>
        <v>Trenton</v>
      </c>
      <c r="I49" s="12">
        <f>VLOOKUP($E49,NJLookup2024_2025[],5,FALSE)</f>
        <v>32</v>
      </c>
      <c r="J49" s="11" t="str">
        <f>VLOOKUP($E49,NJLookup2024_2025[],6,FALSE)</f>
        <v>John Peruggia</v>
      </c>
      <c r="K49" s="12" t="str">
        <f>VLOOKUP($E49,NJLookup2024_2025[],7,FALSE)</f>
        <v>Central NJ Centennial Chapter</v>
      </c>
      <c r="L49" s="14">
        <f>$Q$1-D49</f>
        <v>9</v>
      </c>
    </row>
    <row r="50" spans="1:12" x14ac:dyDescent="0.35">
      <c r="A50" s="12">
        <v>5484627</v>
      </c>
      <c r="B50" t="s">
        <v>1040</v>
      </c>
      <c r="C50" s="12" t="s">
        <v>919</v>
      </c>
      <c r="D50" s="15">
        <v>45586</v>
      </c>
      <c r="E50" s="12">
        <v>7333</v>
      </c>
      <c r="F50" s="12" t="str">
        <f>VLOOKUP($E50,NJLookup2024_2025[],2,FALSE)</f>
        <v>Saint John the Baptist</v>
      </c>
      <c r="G50" s="12" t="str">
        <f>VLOOKUP($E50,NJLookup2024_2025[],3,FALSE)</f>
        <v>Allentown</v>
      </c>
      <c r="H50" s="12" t="str">
        <f>VLOOKUP($E50,NJLookup2024_2025[],4,FALSE)</f>
        <v>Trenton</v>
      </c>
      <c r="I50" s="12">
        <f>VLOOKUP($E50,NJLookup2024_2025[],5,FALSE)</f>
        <v>32</v>
      </c>
      <c r="J50" s="11" t="str">
        <f>VLOOKUP($E50,NJLookup2024_2025[],6,FALSE)</f>
        <v>John Peruggia</v>
      </c>
      <c r="K50" s="12" t="str">
        <f>VLOOKUP($E50,NJLookup2024_2025[],7,FALSE)</f>
        <v>Central NJ Centennial Chapter</v>
      </c>
      <c r="L50" s="14">
        <f>$Q$1-D50</f>
        <v>11</v>
      </c>
    </row>
    <row r="51" spans="1:12" x14ac:dyDescent="0.35">
      <c r="A51" s="12">
        <v>4584040</v>
      </c>
      <c r="B51" t="s">
        <v>1006</v>
      </c>
      <c r="C51" s="12" t="s">
        <v>976</v>
      </c>
      <c r="D51" s="15">
        <v>45580</v>
      </c>
      <c r="E51" s="12">
        <v>7333</v>
      </c>
      <c r="F51" s="12" t="str">
        <f>VLOOKUP($E51,NJLookup2024_2025[],2,FALSE)</f>
        <v>Saint John the Baptist</v>
      </c>
      <c r="G51" s="12" t="str">
        <f>VLOOKUP($E51,NJLookup2024_2025[],3,FALSE)</f>
        <v>Allentown</v>
      </c>
      <c r="H51" s="12" t="str">
        <f>VLOOKUP($E51,NJLookup2024_2025[],4,FALSE)</f>
        <v>Trenton</v>
      </c>
      <c r="I51" s="12">
        <f>VLOOKUP($E51,NJLookup2024_2025[],5,FALSE)</f>
        <v>32</v>
      </c>
      <c r="J51" s="11" t="str">
        <f>VLOOKUP($E51,NJLookup2024_2025[],6,FALSE)</f>
        <v>John Peruggia</v>
      </c>
      <c r="K51" s="12" t="str">
        <f>VLOOKUP($E51,NJLookup2024_2025[],7,FALSE)</f>
        <v>Central NJ Centennial Chapter</v>
      </c>
      <c r="L51" s="14">
        <f>$Q$1-D51</f>
        <v>17</v>
      </c>
    </row>
    <row r="52" spans="1:12" x14ac:dyDescent="0.35">
      <c r="A52" s="12">
        <v>5479594</v>
      </c>
      <c r="B52" t="s">
        <v>1020</v>
      </c>
      <c r="C52" s="12" t="s">
        <v>455</v>
      </c>
      <c r="D52" s="15">
        <v>45567</v>
      </c>
      <c r="E52" s="12">
        <v>7677</v>
      </c>
      <c r="F52" s="12" t="str">
        <f>VLOOKUP($E52,NJLookup2024_2025[],2,FALSE)</f>
        <v>St. Gregory the Great</v>
      </c>
      <c r="G52" s="12" t="str">
        <f>VLOOKUP($E52,NJLookup2024_2025[],3,FALSE)</f>
        <v>Hamilton Square</v>
      </c>
      <c r="H52" s="12" t="str">
        <f>VLOOKUP($E52,NJLookup2024_2025[],4,FALSE)</f>
        <v>Trenton</v>
      </c>
      <c r="I52" s="12">
        <f>VLOOKUP($E52,NJLookup2024_2025[],5,FALSE)</f>
        <v>32</v>
      </c>
      <c r="J52" s="11" t="str">
        <f>VLOOKUP($E52,NJLookup2024_2025[],6,FALSE)</f>
        <v>John Peruggia</v>
      </c>
      <c r="K52" s="12" t="str">
        <f>VLOOKUP($E52,NJLookup2024_2025[],7,FALSE)</f>
        <v>Central NJ Centennial Chapter</v>
      </c>
      <c r="L52" s="14">
        <f>$Q$1-D52</f>
        <v>30</v>
      </c>
    </row>
    <row r="53" spans="1:12" x14ac:dyDescent="0.35">
      <c r="A53" s="12">
        <v>5470432</v>
      </c>
      <c r="B53" t="s">
        <v>912</v>
      </c>
      <c r="C53" s="12" t="s">
        <v>922</v>
      </c>
      <c r="D53" s="15">
        <v>45533</v>
      </c>
      <c r="E53" s="12">
        <v>7677</v>
      </c>
      <c r="F53" s="12" t="str">
        <f>VLOOKUP($E53,NJLookup2024_2025[],2,FALSE)</f>
        <v>St. Gregory the Great</v>
      </c>
      <c r="G53" s="12" t="str">
        <f>VLOOKUP($E53,NJLookup2024_2025[],3,FALSE)</f>
        <v>Hamilton Square</v>
      </c>
      <c r="H53" s="12" t="str">
        <f>VLOOKUP($E53,NJLookup2024_2025[],4,FALSE)</f>
        <v>Trenton</v>
      </c>
      <c r="I53" s="12">
        <f>VLOOKUP($E53,NJLookup2024_2025[],5,FALSE)</f>
        <v>32</v>
      </c>
      <c r="J53" s="11" t="str">
        <f>VLOOKUP($E53,NJLookup2024_2025[],6,FALSE)</f>
        <v>John Peruggia</v>
      </c>
      <c r="K53" s="12" t="str">
        <f>VLOOKUP($E53,NJLookup2024_2025[],7,FALSE)</f>
        <v>Central NJ Centennial Chapter</v>
      </c>
      <c r="L53" s="14">
        <f>$Q$1-D53</f>
        <v>64</v>
      </c>
    </row>
    <row r="54" spans="1:12" x14ac:dyDescent="0.35">
      <c r="A54" s="12">
        <v>1563866</v>
      </c>
      <c r="B54" t="s">
        <v>863</v>
      </c>
      <c r="C54" s="12" t="s">
        <v>455</v>
      </c>
      <c r="D54" s="15">
        <v>45485</v>
      </c>
      <c r="E54" s="12">
        <v>6213</v>
      </c>
      <c r="F54" s="12" t="str">
        <f>VLOOKUP($E54,NJLookup2024_2025[],2,FALSE)</f>
        <v>Hamilton</v>
      </c>
      <c r="G54" s="12" t="str">
        <f>VLOOKUP($E54,NJLookup2024_2025[],3,FALSE)</f>
        <v>Hamilton Twp</v>
      </c>
      <c r="H54" s="12" t="str">
        <f>VLOOKUP($E54,NJLookup2024_2025[],4,FALSE)</f>
        <v>Trenton</v>
      </c>
      <c r="I54" s="12">
        <f>VLOOKUP($E54,NJLookup2024_2025[],5,FALSE)</f>
        <v>32</v>
      </c>
      <c r="J54" s="11" t="str">
        <f>VLOOKUP($E54,NJLookup2024_2025[],6,FALSE)</f>
        <v>John Peruggia</v>
      </c>
      <c r="K54" s="12" t="str">
        <f>VLOOKUP($E54,NJLookup2024_2025[],7,FALSE)</f>
        <v>Central NJ Centennial Chapter</v>
      </c>
      <c r="L54" s="14">
        <f>$Q$1-D54</f>
        <v>112</v>
      </c>
    </row>
    <row r="55" spans="1:12" x14ac:dyDescent="0.35">
      <c r="A55" s="12">
        <v>5424630</v>
      </c>
      <c r="B55" t="s">
        <v>761</v>
      </c>
      <c r="C55" s="12" t="s">
        <v>764</v>
      </c>
      <c r="D55" s="15">
        <v>45485</v>
      </c>
      <c r="E55" s="12">
        <v>6213</v>
      </c>
      <c r="F55" s="12" t="str">
        <f>VLOOKUP($E55,NJLookup2024_2025[],2,FALSE)</f>
        <v>Hamilton</v>
      </c>
      <c r="G55" s="12" t="str">
        <f>VLOOKUP($E55,NJLookup2024_2025[],3,FALSE)</f>
        <v>Hamilton Twp</v>
      </c>
      <c r="H55" s="12" t="str">
        <f>VLOOKUP($E55,NJLookup2024_2025[],4,FALSE)</f>
        <v>Trenton</v>
      </c>
      <c r="I55" s="12">
        <f>VLOOKUP($E55,NJLookup2024_2025[],5,FALSE)</f>
        <v>32</v>
      </c>
      <c r="J55" s="11" t="str">
        <f>VLOOKUP($E55,NJLookup2024_2025[],6,FALSE)</f>
        <v>John Peruggia</v>
      </c>
      <c r="K55" s="12" t="str">
        <f>VLOOKUP($E55,NJLookup2024_2025[],7,FALSE)</f>
        <v>Central NJ Centennial Chapter</v>
      </c>
      <c r="L55" s="14">
        <f>$Q$1-D55</f>
        <v>112</v>
      </c>
    </row>
    <row r="56" spans="1:12" x14ac:dyDescent="0.35">
      <c r="A56" s="12">
        <v>5487430</v>
      </c>
      <c r="B56" t="s">
        <v>1068</v>
      </c>
      <c r="C56" s="12" t="s">
        <v>1115</v>
      </c>
      <c r="D56" s="15">
        <v>45597</v>
      </c>
      <c r="E56" s="12">
        <v>6530</v>
      </c>
      <c r="F56" s="12" t="str">
        <f>VLOOKUP($E56,NJLookup2024_2025[],2,FALSE)</f>
        <v>Father John P Wessel</v>
      </c>
      <c r="G56" s="12" t="str">
        <f>VLOOKUP($E56,NJLookup2024_2025[],3,FALSE)</f>
        <v>Marlton</v>
      </c>
      <c r="H56" s="12" t="str">
        <f>VLOOKUP($E56,NJLookup2024_2025[],4,FALSE)</f>
        <v>Trenton</v>
      </c>
      <c r="I56" s="12">
        <f>VLOOKUP($E56,NJLookup2024_2025[],5,FALSE)</f>
        <v>33</v>
      </c>
      <c r="J56" s="11" t="str">
        <f>VLOOKUP($E56,NJLookup2024_2025[],6,FALSE)</f>
        <v>Martin Gottel</v>
      </c>
      <c r="K56" s="12" t="str">
        <f>VLOOKUP($E56,NJLookup2024_2025[],7,FALSE)</f>
        <v>Burlington County Chapter</v>
      </c>
      <c r="L56" s="14">
        <f>$Q$1-D56</f>
        <v>0</v>
      </c>
    </row>
    <row r="57" spans="1:12" x14ac:dyDescent="0.35">
      <c r="A57" s="12">
        <v>5487125</v>
      </c>
      <c r="B57" t="s">
        <v>1065</v>
      </c>
      <c r="C57" s="12" t="s">
        <v>39</v>
      </c>
      <c r="D57" s="15">
        <v>45595</v>
      </c>
      <c r="E57" s="12">
        <v>6530</v>
      </c>
      <c r="F57" s="12" t="str">
        <f>VLOOKUP($E57,NJLookup2024_2025[],2,FALSE)</f>
        <v>Father John P Wessel</v>
      </c>
      <c r="G57" s="12" t="str">
        <f>VLOOKUP($E57,NJLookup2024_2025[],3,FALSE)</f>
        <v>Marlton</v>
      </c>
      <c r="H57" s="12" t="str">
        <f>VLOOKUP($E57,NJLookup2024_2025[],4,FALSE)</f>
        <v>Trenton</v>
      </c>
      <c r="I57" s="12">
        <f>VLOOKUP($E57,NJLookup2024_2025[],5,FALSE)</f>
        <v>33</v>
      </c>
      <c r="J57" s="11" t="str">
        <f>VLOOKUP($E57,NJLookup2024_2025[],6,FALSE)</f>
        <v>Martin Gottel</v>
      </c>
      <c r="K57" s="12" t="str">
        <f>VLOOKUP($E57,NJLookup2024_2025[],7,FALSE)</f>
        <v>Burlington County Chapter</v>
      </c>
      <c r="L57" s="14">
        <f>$Q$1-D57</f>
        <v>2</v>
      </c>
    </row>
    <row r="58" spans="1:12" x14ac:dyDescent="0.35">
      <c r="A58" s="12">
        <v>5487180</v>
      </c>
      <c r="B58" t="s">
        <v>1110</v>
      </c>
      <c r="C58" s="12" t="s">
        <v>29</v>
      </c>
      <c r="D58" s="15">
        <v>45595</v>
      </c>
      <c r="E58" s="12">
        <v>6530</v>
      </c>
      <c r="F58" s="12" t="str">
        <f>VLOOKUP($E58,NJLookup2024_2025[],2,FALSE)</f>
        <v>Father John P Wessel</v>
      </c>
      <c r="G58" s="12" t="str">
        <f>VLOOKUP($E58,NJLookup2024_2025[],3,FALSE)</f>
        <v>Marlton</v>
      </c>
      <c r="H58" s="12" t="str">
        <f>VLOOKUP($E58,NJLookup2024_2025[],4,FALSE)</f>
        <v>Trenton</v>
      </c>
      <c r="I58" s="12">
        <f>VLOOKUP($E58,NJLookup2024_2025[],5,FALSE)</f>
        <v>33</v>
      </c>
      <c r="J58" s="11" t="str">
        <f>VLOOKUP($E58,NJLookup2024_2025[],6,FALSE)</f>
        <v>Martin Gottel</v>
      </c>
      <c r="K58" s="12" t="str">
        <f>VLOOKUP($E58,NJLookup2024_2025[],7,FALSE)</f>
        <v>Burlington County Chapter</v>
      </c>
      <c r="L58" s="14">
        <f>$Q$1-D58</f>
        <v>2</v>
      </c>
    </row>
    <row r="59" spans="1:12" x14ac:dyDescent="0.35">
      <c r="A59" s="12">
        <v>5487132</v>
      </c>
      <c r="B59" t="s">
        <v>1066</v>
      </c>
      <c r="C59" s="12" t="s">
        <v>29</v>
      </c>
      <c r="D59" s="15">
        <v>45595</v>
      </c>
      <c r="E59" s="12">
        <v>6530</v>
      </c>
      <c r="F59" s="12" t="str">
        <f>VLOOKUP($E59,NJLookup2024_2025[],2,FALSE)</f>
        <v>Father John P Wessel</v>
      </c>
      <c r="G59" s="12" t="str">
        <f>VLOOKUP($E59,NJLookup2024_2025[],3,FALSE)</f>
        <v>Marlton</v>
      </c>
      <c r="H59" s="12" t="str">
        <f>VLOOKUP($E59,NJLookup2024_2025[],4,FALSE)</f>
        <v>Trenton</v>
      </c>
      <c r="I59" s="12">
        <f>VLOOKUP($E59,NJLookup2024_2025[],5,FALSE)</f>
        <v>33</v>
      </c>
      <c r="J59" s="11" t="str">
        <f>VLOOKUP($E59,NJLookup2024_2025[],6,FALSE)</f>
        <v>Martin Gottel</v>
      </c>
      <c r="K59" s="12" t="str">
        <f>VLOOKUP($E59,NJLookup2024_2025[],7,FALSE)</f>
        <v>Burlington County Chapter</v>
      </c>
      <c r="L59" s="14">
        <f>$Q$1-D59</f>
        <v>2</v>
      </c>
    </row>
    <row r="60" spans="1:12" x14ac:dyDescent="0.35">
      <c r="A60" s="12">
        <v>5484305</v>
      </c>
      <c r="B60" t="s">
        <v>1034</v>
      </c>
      <c r="C60" s="12" t="s">
        <v>44</v>
      </c>
      <c r="D60" s="15">
        <v>45586</v>
      </c>
      <c r="E60" s="12">
        <v>5714</v>
      </c>
      <c r="F60" s="12" t="str">
        <f>VLOOKUP($E60,NJLookup2024_2025[],2,FALSE)</f>
        <v>Our Lady of Perpetual Help</v>
      </c>
      <c r="G60" s="12" t="str">
        <f>VLOOKUP($E60,NJLookup2024_2025[],3,FALSE)</f>
        <v>Maple Shade</v>
      </c>
      <c r="H60" s="12" t="str">
        <f>VLOOKUP($E60,NJLookup2024_2025[],4,FALSE)</f>
        <v>Trenton</v>
      </c>
      <c r="I60" s="12">
        <f>VLOOKUP($E60,NJLookup2024_2025[],5,FALSE)</f>
        <v>33</v>
      </c>
      <c r="J60" s="11" t="str">
        <f>VLOOKUP($E60,NJLookup2024_2025[],6,FALSE)</f>
        <v>Martin Gottel</v>
      </c>
      <c r="K60" s="12" t="str">
        <f>VLOOKUP($E60,NJLookup2024_2025[],7,FALSE)</f>
        <v>Burlington County Chapter</v>
      </c>
      <c r="L60" s="14">
        <f>$Q$1-D60</f>
        <v>11</v>
      </c>
    </row>
    <row r="61" spans="1:12" x14ac:dyDescent="0.35">
      <c r="A61" s="12">
        <v>5482260</v>
      </c>
      <c r="B61" t="s">
        <v>998</v>
      </c>
      <c r="C61" s="12" t="s">
        <v>29</v>
      </c>
      <c r="D61" s="15">
        <v>45577</v>
      </c>
      <c r="E61" s="12">
        <v>6530</v>
      </c>
      <c r="F61" s="12" t="str">
        <f>VLOOKUP($E61,NJLookup2024_2025[],2,FALSE)</f>
        <v>Father John P Wessel</v>
      </c>
      <c r="G61" s="12" t="str">
        <f>VLOOKUP($E61,NJLookup2024_2025[],3,FALSE)</f>
        <v>Marlton</v>
      </c>
      <c r="H61" s="12" t="str">
        <f>VLOOKUP($E61,NJLookup2024_2025[],4,FALSE)</f>
        <v>Trenton</v>
      </c>
      <c r="I61" s="12">
        <f>VLOOKUP($E61,NJLookup2024_2025[],5,FALSE)</f>
        <v>33</v>
      </c>
      <c r="J61" s="11" t="str">
        <f>VLOOKUP($E61,NJLookup2024_2025[],6,FALSE)</f>
        <v>Martin Gottel</v>
      </c>
      <c r="K61" s="12" t="str">
        <f>VLOOKUP($E61,NJLookup2024_2025[],7,FALSE)</f>
        <v>Burlington County Chapter</v>
      </c>
      <c r="L61" s="14">
        <f>$Q$1-D61</f>
        <v>20</v>
      </c>
    </row>
    <row r="62" spans="1:12" x14ac:dyDescent="0.35">
      <c r="A62" s="12">
        <v>5472671</v>
      </c>
      <c r="B62" t="s">
        <v>940</v>
      </c>
      <c r="C62" s="12" t="s">
        <v>29</v>
      </c>
      <c r="D62" s="15">
        <v>45546</v>
      </c>
      <c r="E62" s="12">
        <v>6530</v>
      </c>
      <c r="F62" s="12" t="str">
        <f>VLOOKUP($E62,NJLookup2024_2025[],2,FALSE)</f>
        <v>Father John P Wessel</v>
      </c>
      <c r="G62" s="12" t="str">
        <f>VLOOKUP($E62,NJLookup2024_2025[],3,FALSE)</f>
        <v>Marlton</v>
      </c>
      <c r="H62" s="12" t="str">
        <f>VLOOKUP($E62,NJLookup2024_2025[],4,FALSE)</f>
        <v>Trenton</v>
      </c>
      <c r="I62" s="12">
        <f>VLOOKUP($E62,NJLookup2024_2025[],5,FALSE)</f>
        <v>33</v>
      </c>
      <c r="J62" s="11" t="str">
        <f>VLOOKUP($E62,NJLookup2024_2025[],6,FALSE)</f>
        <v>Martin Gottel</v>
      </c>
      <c r="K62" s="12" t="str">
        <f>VLOOKUP($E62,NJLookup2024_2025[],7,FALSE)</f>
        <v>Burlington County Chapter</v>
      </c>
      <c r="L62" s="14">
        <f>$Q$1-D62</f>
        <v>51</v>
      </c>
    </row>
    <row r="63" spans="1:12" x14ac:dyDescent="0.35">
      <c r="A63" s="12">
        <v>5472380</v>
      </c>
      <c r="B63" t="s">
        <v>937</v>
      </c>
      <c r="C63" s="12" t="s">
        <v>27</v>
      </c>
      <c r="D63" s="15">
        <v>45545</v>
      </c>
      <c r="E63" s="12">
        <v>8733</v>
      </c>
      <c r="F63" s="12" t="str">
        <f>VLOOKUP($E63,NJLookup2024_2025[],2,FALSE)</f>
        <v>Tabernacle</v>
      </c>
      <c r="G63" s="12" t="str">
        <f>VLOOKUP($E63,NJLookup2024_2025[],3,FALSE)</f>
        <v>Tabernacle</v>
      </c>
      <c r="H63" s="12" t="str">
        <f>VLOOKUP($E63,NJLookup2024_2025[],4,FALSE)</f>
        <v>Trenton</v>
      </c>
      <c r="I63" s="12">
        <f>VLOOKUP($E63,NJLookup2024_2025[],5,FALSE)</f>
        <v>33</v>
      </c>
      <c r="J63" s="11" t="str">
        <f>VLOOKUP($E63,NJLookup2024_2025[],6,FALSE)</f>
        <v>Martin Gottel</v>
      </c>
      <c r="K63" s="12" t="str">
        <f>VLOOKUP($E63,NJLookup2024_2025[],7,FALSE)</f>
        <v>Burlington County Chapter</v>
      </c>
      <c r="L63" s="14">
        <f>$Q$1-D63</f>
        <v>52</v>
      </c>
    </row>
    <row r="64" spans="1:12" x14ac:dyDescent="0.35">
      <c r="A64" s="12">
        <v>5471580</v>
      </c>
      <c r="B64" t="s">
        <v>927</v>
      </c>
      <c r="C64" s="12" t="s">
        <v>112</v>
      </c>
      <c r="D64" s="15">
        <v>45541</v>
      </c>
      <c r="E64" s="12">
        <v>5714</v>
      </c>
      <c r="F64" s="12" t="str">
        <f>VLOOKUP($E64,NJLookup2024_2025[],2,FALSE)</f>
        <v>Our Lady of Perpetual Help</v>
      </c>
      <c r="G64" s="12" t="str">
        <f>VLOOKUP($E64,NJLookup2024_2025[],3,FALSE)</f>
        <v>Maple Shade</v>
      </c>
      <c r="H64" s="12" t="str">
        <f>VLOOKUP($E64,NJLookup2024_2025[],4,FALSE)</f>
        <v>Trenton</v>
      </c>
      <c r="I64" s="12">
        <f>VLOOKUP($E64,NJLookup2024_2025[],5,FALSE)</f>
        <v>33</v>
      </c>
      <c r="J64" s="11" t="str">
        <f>VLOOKUP($E64,NJLookup2024_2025[],6,FALSE)</f>
        <v>Martin Gottel</v>
      </c>
      <c r="K64" s="12" t="str">
        <f>VLOOKUP($E64,NJLookup2024_2025[],7,FALSE)</f>
        <v>Burlington County Chapter</v>
      </c>
      <c r="L64" s="14">
        <f>$Q$1-D64</f>
        <v>56</v>
      </c>
    </row>
    <row r="65" spans="1:12" x14ac:dyDescent="0.35">
      <c r="A65" s="12">
        <v>5450841</v>
      </c>
      <c r="B65" t="s">
        <v>822</v>
      </c>
      <c r="C65" s="12" t="s">
        <v>44</v>
      </c>
      <c r="D65" s="15">
        <v>45439</v>
      </c>
      <c r="E65" s="12">
        <v>5714</v>
      </c>
      <c r="F65" s="12" t="str">
        <f>VLOOKUP($E65,NJLookup2024_2025[],2,FALSE)</f>
        <v>Our Lady of Perpetual Help</v>
      </c>
      <c r="G65" s="12" t="str">
        <f>VLOOKUP($E65,NJLookup2024_2025[],3,FALSE)</f>
        <v>Maple Shade</v>
      </c>
      <c r="H65" s="12" t="str">
        <f>VLOOKUP($E65,NJLookup2024_2025[],4,FALSE)</f>
        <v>Trenton</v>
      </c>
      <c r="I65" s="12">
        <f>VLOOKUP($E65,NJLookup2024_2025[],5,FALSE)</f>
        <v>33</v>
      </c>
      <c r="J65" s="11" t="str">
        <f>VLOOKUP($E65,NJLookup2024_2025[],6,FALSE)</f>
        <v>Martin Gottel</v>
      </c>
      <c r="K65" s="12" t="str">
        <f>VLOOKUP($E65,NJLookup2024_2025[],7,FALSE)</f>
        <v>Burlington County Chapter</v>
      </c>
      <c r="L65" s="14">
        <f>$Q$1-D65</f>
        <v>158</v>
      </c>
    </row>
    <row r="66" spans="1:12" x14ac:dyDescent="0.35">
      <c r="A66" s="12">
        <v>5445380</v>
      </c>
      <c r="B66" t="s">
        <v>829</v>
      </c>
      <c r="C66" s="12" t="s">
        <v>27</v>
      </c>
      <c r="D66" s="15">
        <v>45419</v>
      </c>
      <c r="E66" s="12">
        <v>8733</v>
      </c>
      <c r="F66" s="12" t="str">
        <f>VLOOKUP($E66,NJLookup2024_2025[],2,FALSE)</f>
        <v>Tabernacle</v>
      </c>
      <c r="G66" s="12" t="str">
        <f>VLOOKUP($E66,NJLookup2024_2025[],3,FALSE)</f>
        <v>Tabernacle</v>
      </c>
      <c r="H66" s="12" t="str">
        <f>VLOOKUP($E66,NJLookup2024_2025[],4,FALSE)</f>
        <v>Trenton</v>
      </c>
      <c r="I66" s="12">
        <f>VLOOKUP($E66,NJLookup2024_2025[],5,FALSE)</f>
        <v>33</v>
      </c>
      <c r="J66" s="11" t="str">
        <f>VLOOKUP($E66,NJLookup2024_2025[],6,FALSE)</f>
        <v>Martin Gottel</v>
      </c>
      <c r="K66" s="12" t="str">
        <f>VLOOKUP($E66,NJLookup2024_2025[],7,FALSE)</f>
        <v>Burlington County Chapter</v>
      </c>
      <c r="L66" s="14">
        <f>$Q$1-D66</f>
        <v>178</v>
      </c>
    </row>
    <row r="67" spans="1:12" x14ac:dyDescent="0.35">
      <c r="A67" s="12">
        <v>5428171</v>
      </c>
      <c r="B67" t="s">
        <v>767</v>
      </c>
      <c r="C67" s="12" t="s">
        <v>25</v>
      </c>
      <c r="D67" s="15">
        <v>45359</v>
      </c>
      <c r="E67" s="12">
        <v>7755</v>
      </c>
      <c r="F67" s="12" t="str">
        <f>VLOOKUP($E67,NJLookup2024_2025[],2,FALSE)</f>
        <v>Our Lady of Fatima</v>
      </c>
      <c r="G67" s="12" t="str">
        <f>VLOOKUP($E67,NJLookup2024_2025[],3,FALSE)</f>
        <v>Mount Laurel</v>
      </c>
      <c r="H67" s="12" t="str">
        <f>VLOOKUP($E67,NJLookup2024_2025[],4,FALSE)</f>
        <v>Trenton</v>
      </c>
      <c r="I67" s="12">
        <f>VLOOKUP($E67,NJLookup2024_2025[],5,FALSE)</f>
        <v>33</v>
      </c>
      <c r="J67" s="11" t="str">
        <f>VLOOKUP($E67,NJLookup2024_2025[],6,FALSE)</f>
        <v>Martin Gottel</v>
      </c>
      <c r="K67" s="12" t="str">
        <f>VLOOKUP($E67,NJLookup2024_2025[],7,FALSE)</f>
        <v>Burlington County Chapter</v>
      </c>
      <c r="L67" s="14">
        <f>$Q$1-D67</f>
        <v>238</v>
      </c>
    </row>
    <row r="68" spans="1:12" x14ac:dyDescent="0.35">
      <c r="A68" s="12">
        <v>5486302</v>
      </c>
      <c r="B68" t="s">
        <v>1100</v>
      </c>
      <c r="C68" s="12" t="s">
        <v>1101</v>
      </c>
      <c r="D68" s="15">
        <v>45593</v>
      </c>
      <c r="E68" s="12">
        <v>1179</v>
      </c>
      <c r="F68" s="12" t="str">
        <f>VLOOKUP($E68,NJLookup2024_2025[],2,FALSE)</f>
        <v>Santa Maria</v>
      </c>
      <c r="G68" s="12" t="str">
        <f>VLOOKUP($E68,NJLookup2024_2025[],3,FALSE)</f>
        <v>Mount Holly</v>
      </c>
      <c r="H68" s="12" t="str">
        <f>VLOOKUP($E68,NJLookup2024_2025[],4,FALSE)</f>
        <v>Trenton</v>
      </c>
      <c r="I68" s="12">
        <f>VLOOKUP($E68,NJLookup2024_2025[],5,FALSE)</f>
        <v>34</v>
      </c>
      <c r="J68" s="11" t="str">
        <f>VLOOKUP($E68,NJLookup2024_2025[],6,FALSE)</f>
        <v>Genaro Gonzalez</v>
      </c>
      <c r="K68" s="12" t="str">
        <f>VLOOKUP($E68,NJLookup2024_2025[],7,FALSE)</f>
        <v>Burlington County Chapter</v>
      </c>
      <c r="L68" s="14">
        <f>$Q$1-D68</f>
        <v>4</v>
      </c>
    </row>
    <row r="69" spans="1:12" x14ac:dyDescent="0.35">
      <c r="A69" s="12">
        <v>5480949</v>
      </c>
      <c r="B69" t="s">
        <v>994</v>
      </c>
      <c r="C69" s="12" t="s">
        <v>91</v>
      </c>
      <c r="D69" s="15">
        <v>45572</v>
      </c>
      <c r="E69" s="12">
        <v>12592</v>
      </c>
      <c r="F69" s="12" t="str">
        <f>VLOOKUP($E69,NJLookup2024_2025[],2,FALSE)</f>
        <v>Our Lady</v>
      </c>
      <c r="G69" s="12" t="str">
        <f>VLOOKUP($E69,NJLookup2024_2025[],3,FALSE)</f>
        <v>Hainesport</v>
      </c>
      <c r="H69" s="12" t="str">
        <f>VLOOKUP($E69,NJLookup2024_2025[],4,FALSE)</f>
        <v>Trenton</v>
      </c>
      <c r="I69" s="12">
        <f>VLOOKUP($E69,NJLookup2024_2025[],5,FALSE)</f>
        <v>34</v>
      </c>
      <c r="J69" s="11" t="str">
        <f>VLOOKUP($E69,NJLookup2024_2025[],6,FALSE)</f>
        <v>Genaro Gonzalez</v>
      </c>
      <c r="K69" s="12" t="str">
        <f>VLOOKUP($E69,NJLookup2024_2025[],7,FALSE)</f>
        <v>Burlington County Chapter</v>
      </c>
      <c r="L69" s="14">
        <f>$Q$1-D69</f>
        <v>25</v>
      </c>
    </row>
    <row r="70" spans="1:12" x14ac:dyDescent="0.35">
      <c r="A70" s="12">
        <v>5477170</v>
      </c>
      <c r="B70" t="s">
        <v>958</v>
      </c>
      <c r="C70" s="12" t="s">
        <v>25</v>
      </c>
      <c r="D70" s="15">
        <v>45561</v>
      </c>
      <c r="E70" s="12">
        <v>12592</v>
      </c>
      <c r="F70" s="12" t="str">
        <f>VLOOKUP($E70,NJLookup2024_2025[],2,FALSE)</f>
        <v>Our Lady</v>
      </c>
      <c r="G70" s="12" t="str">
        <f>VLOOKUP($E70,NJLookup2024_2025[],3,FALSE)</f>
        <v>Hainesport</v>
      </c>
      <c r="H70" s="12" t="str">
        <f>VLOOKUP($E70,NJLookup2024_2025[],4,FALSE)</f>
        <v>Trenton</v>
      </c>
      <c r="I70" s="12">
        <f>VLOOKUP($E70,NJLookup2024_2025[],5,FALSE)</f>
        <v>34</v>
      </c>
      <c r="J70" s="11" t="str">
        <f>VLOOKUP($E70,NJLookup2024_2025[],6,FALSE)</f>
        <v>Genaro Gonzalez</v>
      </c>
      <c r="K70" s="12" t="str">
        <f>VLOOKUP($E70,NJLookup2024_2025[],7,FALSE)</f>
        <v>Burlington County Chapter</v>
      </c>
      <c r="L70" s="14">
        <f>$Q$1-D70</f>
        <v>36</v>
      </c>
    </row>
    <row r="71" spans="1:12" x14ac:dyDescent="0.35">
      <c r="A71" s="12">
        <v>5485406</v>
      </c>
      <c r="B71" t="s">
        <v>1089</v>
      </c>
      <c r="C71" s="12" t="s">
        <v>126</v>
      </c>
      <c r="D71" s="15">
        <v>45588</v>
      </c>
      <c r="E71" s="12">
        <v>1984</v>
      </c>
      <c r="F71" s="12" t="str">
        <f>VLOOKUP($E71,NJLookup2024_2025[],2,FALSE)</f>
        <v>St. Joseph's</v>
      </c>
      <c r="G71" s="12" t="str">
        <f>VLOOKUP($E71,NJLookup2024_2025[],3,FALSE)</f>
        <v>Palmyra</v>
      </c>
      <c r="H71" s="12" t="str">
        <f>VLOOKUP($E71,NJLookup2024_2025[],4,FALSE)</f>
        <v>Trenton</v>
      </c>
      <c r="I71" s="12">
        <f>VLOOKUP($E71,NJLookup2024_2025[],5,FALSE)</f>
        <v>35</v>
      </c>
      <c r="J71" s="11" t="str">
        <f>VLOOKUP($E71,NJLookup2024_2025[],6,FALSE)</f>
        <v>John H. Villane</v>
      </c>
      <c r="K71" s="12" t="str">
        <f>VLOOKUP($E71,NJLookup2024_2025[],7,FALSE)</f>
        <v>Burlington County Chapter</v>
      </c>
      <c r="L71" s="14">
        <f>$Q$1-D71</f>
        <v>9</v>
      </c>
    </row>
    <row r="72" spans="1:12" x14ac:dyDescent="0.35">
      <c r="A72" s="12">
        <v>5464756</v>
      </c>
      <c r="B72" t="s">
        <v>870</v>
      </c>
      <c r="C72" s="12" t="s">
        <v>220</v>
      </c>
      <c r="D72" s="15">
        <v>45509</v>
      </c>
      <c r="E72" s="12">
        <v>1082</v>
      </c>
      <c r="F72" s="12" t="str">
        <f>VLOOKUP($E72,NJLookup2024_2025[],2,FALSE)</f>
        <v>Moorestown</v>
      </c>
      <c r="G72" s="12" t="str">
        <f>VLOOKUP($E72,NJLookup2024_2025[],3,FALSE)</f>
        <v>Moorestown</v>
      </c>
      <c r="H72" s="12" t="str">
        <f>VLOOKUP($E72,NJLookup2024_2025[],4,FALSE)</f>
        <v>Trenton</v>
      </c>
      <c r="I72" s="12">
        <f>VLOOKUP($E72,NJLookup2024_2025[],5,FALSE)</f>
        <v>35</v>
      </c>
      <c r="J72" s="11" t="str">
        <f>VLOOKUP($E72,NJLookup2024_2025[],6,FALSE)</f>
        <v>John H. Villane</v>
      </c>
      <c r="K72" s="12" t="str">
        <f>VLOOKUP($E72,NJLookup2024_2025[],7,FALSE)</f>
        <v>Burlington County Chapter</v>
      </c>
      <c r="L72" s="14">
        <f>$Q$1-D72</f>
        <v>88</v>
      </c>
    </row>
    <row r="74" spans="1:12" x14ac:dyDescent="0.35">
      <c r="A74" s="20">
        <f>COUNTA(Nov_123[Member '#])</f>
        <v>71</v>
      </c>
      <c r="B74" s="5" t="s">
        <v>784</v>
      </c>
    </row>
  </sheetData>
  <conditionalFormatting sqref="D2:D72 J2:J72">
    <cfRule type="expression" dxfId="11" priority="15219">
      <formula>AND($Q$1-$D2&gt;60,$Q$1-$D2&lt;91)</formula>
    </cfRule>
    <cfRule type="expression" dxfId="10" priority="15220">
      <formula>$Q$1-$D2&gt;90</formula>
    </cfRule>
    <cfRule type="expression" dxfId="9" priority="15221">
      <formula>$Q$1-$D2&lt;61</formula>
    </cfRule>
  </conditionalFormatting>
  <pageMargins left="0.25" right="0.25" top="0.75" bottom="0.75" header="0.3" footer="0.3"/>
  <pageSetup scale="1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3AD39-E574-43A4-B5CC-6996A05BB6D8}">
  <sheetPr>
    <pageSetUpPr fitToPage="1"/>
  </sheetPr>
  <dimension ref="A1:S40"/>
  <sheetViews>
    <sheetView zoomScale="116" zoomScaleNormal="116" workbookViewId="0">
      <selection activeCell="A2" sqref="A2"/>
    </sheetView>
  </sheetViews>
  <sheetFormatPr defaultRowHeight="15.5" x14ac:dyDescent="0.35"/>
  <cols>
    <col min="1" max="1" width="11.54296875" style="13" customWidth="1"/>
    <col min="2" max="2" width="22.90625" style="5" customWidth="1"/>
    <col min="4" max="4" width="12.1796875" customWidth="1"/>
    <col min="5" max="5" width="10.26953125" style="5" customWidth="1"/>
    <col min="6" max="6" width="10.36328125" style="5" customWidth="1"/>
    <col min="7" max="7" width="13.08984375" style="5" customWidth="1"/>
    <col min="8" max="8" width="13.7265625" style="5" customWidth="1"/>
    <col min="9" max="9" width="5.81640625" style="5" customWidth="1"/>
    <col min="10" max="10" width="14" style="5" customWidth="1"/>
    <col min="11" max="11" width="20.1796875" style="5" customWidth="1"/>
    <col min="12" max="12" width="8.81640625" style="5" customWidth="1"/>
    <col min="13" max="13" width="2.453125" style="5" customWidth="1"/>
    <col min="14" max="14" width="6" style="5" customWidth="1"/>
    <col min="15" max="15" width="5.08984375" style="5" customWidth="1"/>
    <col min="16" max="16" width="7.08984375" style="5" customWidth="1"/>
    <col min="17" max="17" width="13.6328125" style="5" customWidth="1"/>
    <col min="18" max="18" width="14.81640625" style="5" bestFit="1" customWidth="1"/>
    <col min="19" max="19" width="12" style="5" bestFit="1" customWidth="1"/>
    <col min="20" max="16384" width="8.7265625" style="5"/>
  </cols>
  <sheetData>
    <row r="1" spans="1:19" s="18" customFormat="1" x14ac:dyDescent="0.35">
      <c r="A1" s="19" t="s">
        <v>15</v>
      </c>
      <c r="B1" s="16" t="s">
        <v>0</v>
      </c>
      <c r="C1" s="16" t="s">
        <v>16</v>
      </c>
      <c r="D1" s="16" t="s">
        <v>17</v>
      </c>
      <c r="E1" s="16" t="s">
        <v>18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7" t="s">
        <v>807</v>
      </c>
      <c r="N1" s="4" t="s">
        <v>989</v>
      </c>
      <c r="O1" s="2">
        <f>COUNTA(Nov_1234[Member '#])</f>
        <v>37</v>
      </c>
      <c r="P1" s="4" t="s">
        <v>759</v>
      </c>
      <c r="Q1" s="3">
        <v>45597</v>
      </c>
    </row>
    <row r="2" spans="1:19" x14ac:dyDescent="0.35">
      <c r="A2" s="12">
        <v>5484607</v>
      </c>
      <c r="B2" t="s">
        <v>1039</v>
      </c>
      <c r="C2" s="12" t="s">
        <v>490</v>
      </c>
      <c r="D2" s="15">
        <v>45587</v>
      </c>
      <c r="E2" s="12">
        <v>6462</v>
      </c>
      <c r="F2" s="12" t="str">
        <f>VLOOKUP($E2,NJLookup2024_2025[],2,FALSE)</f>
        <v>St. Joseph's</v>
      </c>
      <c r="G2" s="12" t="str">
        <f>VLOOKUP($E2,NJLookup2024_2025[],3,FALSE)</f>
        <v>Mendham</v>
      </c>
      <c r="H2" s="12" t="str">
        <f>VLOOKUP($E2,NJLookup2024_2025[],4,FALSE)</f>
        <v>Paterson</v>
      </c>
      <c r="I2" s="12">
        <f>VLOOKUP($E2,NJLookup2024_2025[],5,FALSE)</f>
        <v>36</v>
      </c>
      <c r="J2" s="11" t="str">
        <f>VLOOKUP($E2,NJLookup2024_2025[],6,FALSE)</f>
        <v>Robert Holl</v>
      </c>
      <c r="K2" s="12" t="str">
        <f>VLOOKUP($E2,NJLookup2024_2025[],7,FALSE)</f>
        <v>Paterson Diocese</v>
      </c>
      <c r="L2" s="14">
        <f>$Q$1-D2</f>
        <v>10</v>
      </c>
      <c r="Q2" s="25"/>
      <c r="S2" s="26"/>
    </row>
    <row r="3" spans="1:19" x14ac:dyDescent="0.35">
      <c r="A3" s="12">
        <v>5482576</v>
      </c>
      <c r="B3" t="s">
        <v>1002</v>
      </c>
      <c r="C3" s="12" t="s">
        <v>90</v>
      </c>
      <c r="D3" s="15">
        <v>45579</v>
      </c>
      <c r="E3" s="12">
        <v>2248</v>
      </c>
      <c r="F3" s="12" t="str">
        <f>VLOOKUP($E3,NJLookup2024_2025[],2,FALSE)</f>
        <v>Dr McDowell</v>
      </c>
      <c r="G3" s="12" t="str">
        <f>VLOOKUP($E3,NJLookup2024_2025[],3,FALSE)</f>
        <v>Madison</v>
      </c>
      <c r="H3" s="12" t="str">
        <f>VLOOKUP($E3,NJLookup2024_2025[],4,FALSE)</f>
        <v>Paterson</v>
      </c>
      <c r="I3" s="12">
        <f>VLOOKUP($E3,NJLookup2024_2025[],5,FALSE)</f>
        <v>36</v>
      </c>
      <c r="J3" s="11" t="str">
        <f>VLOOKUP($E3,NJLookup2024_2025[],6,FALSE)</f>
        <v>Robert Holl</v>
      </c>
      <c r="K3" s="12" t="str">
        <f>VLOOKUP($E3,NJLookup2024_2025[],7,FALSE)</f>
        <v>Paterson Diocese</v>
      </c>
      <c r="L3" s="14">
        <f>$Q$1-D3</f>
        <v>18</v>
      </c>
      <c r="P3" s="1"/>
      <c r="Q3" s="1"/>
      <c r="R3" s="27"/>
      <c r="S3" s="27"/>
    </row>
    <row r="4" spans="1:19" x14ac:dyDescent="0.35">
      <c r="A4" s="12">
        <v>5477192</v>
      </c>
      <c r="B4" t="s">
        <v>959</v>
      </c>
      <c r="C4" s="12" t="s">
        <v>80</v>
      </c>
      <c r="D4" s="15">
        <v>45561</v>
      </c>
      <c r="E4" s="12">
        <v>10419</v>
      </c>
      <c r="F4" s="12" t="str">
        <f>VLOOKUP($E4,NJLookup2024_2025[],2,FALSE)</f>
        <v>Long Valley</v>
      </c>
      <c r="G4" s="12" t="str">
        <f>VLOOKUP($E4,NJLookup2024_2025[],3,FALSE)</f>
        <v>Long Valley</v>
      </c>
      <c r="H4" s="12" t="str">
        <f>VLOOKUP($E4,NJLookup2024_2025[],4,FALSE)</f>
        <v>Paterson</v>
      </c>
      <c r="I4" s="12">
        <f>VLOOKUP($E4,NJLookup2024_2025[],5,FALSE)</f>
        <v>36</v>
      </c>
      <c r="J4" s="11" t="str">
        <f>VLOOKUP($E4,NJLookup2024_2025[],6,FALSE)</f>
        <v>Robert Holl</v>
      </c>
      <c r="K4" s="12" t="str">
        <f>VLOOKUP($E4,NJLookup2024_2025[],7,FALSE)</f>
        <v>Paterson Diocese</v>
      </c>
      <c r="L4" s="14">
        <f>$Q$1-D4</f>
        <v>36</v>
      </c>
      <c r="R4" s="27"/>
      <c r="S4" s="27"/>
    </row>
    <row r="5" spans="1:19" x14ac:dyDescent="0.35">
      <c r="A5" s="12">
        <v>5477063</v>
      </c>
      <c r="B5" t="s">
        <v>957</v>
      </c>
      <c r="C5" s="12" t="s">
        <v>80</v>
      </c>
      <c r="D5" s="15">
        <v>45560</v>
      </c>
      <c r="E5" s="12">
        <v>10419</v>
      </c>
      <c r="F5" s="12" t="str">
        <f>VLOOKUP($E5,NJLookup2024_2025[],2,FALSE)</f>
        <v>Long Valley</v>
      </c>
      <c r="G5" s="12" t="str">
        <f>VLOOKUP($E5,NJLookup2024_2025[],3,FALSE)</f>
        <v>Long Valley</v>
      </c>
      <c r="H5" s="12" t="str">
        <f>VLOOKUP($E5,NJLookup2024_2025[],4,FALSE)</f>
        <v>Paterson</v>
      </c>
      <c r="I5" s="12">
        <f>VLOOKUP($E5,NJLookup2024_2025[],5,FALSE)</f>
        <v>36</v>
      </c>
      <c r="J5" s="11" t="str">
        <f>VLOOKUP($E5,NJLookup2024_2025[],6,FALSE)</f>
        <v>Robert Holl</v>
      </c>
      <c r="K5" s="12" t="str">
        <f>VLOOKUP($E5,NJLookup2024_2025[],7,FALSE)</f>
        <v>Paterson Diocese</v>
      </c>
      <c r="L5" s="14">
        <f>$Q$1-D5</f>
        <v>37</v>
      </c>
      <c r="R5" s="27"/>
      <c r="S5" s="27"/>
    </row>
    <row r="6" spans="1:19" x14ac:dyDescent="0.35">
      <c r="A6" s="12">
        <v>5476963</v>
      </c>
      <c r="B6" t="s">
        <v>954</v>
      </c>
      <c r="C6" s="12" t="s">
        <v>80</v>
      </c>
      <c r="D6" s="15">
        <v>45560</v>
      </c>
      <c r="E6" s="12">
        <v>10419</v>
      </c>
      <c r="F6" s="12" t="str">
        <f>VLOOKUP($E6,NJLookup2024_2025[],2,FALSE)</f>
        <v>Long Valley</v>
      </c>
      <c r="G6" s="12" t="str">
        <f>VLOOKUP($E6,NJLookup2024_2025[],3,FALSE)</f>
        <v>Long Valley</v>
      </c>
      <c r="H6" s="12" t="str">
        <f>VLOOKUP($E6,NJLookup2024_2025[],4,FALSE)</f>
        <v>Paterson</v>
      </c>
      <c r="I6" s="12">
        <f>VLOOKUP($E6,NJLookup2024_2025[],5,FALSE)</f>
        <v>36</v>
      </c>
      <c r="J6" s="11" t="str">
        <f>VLOOKUP($E6,NJLookup2024_2025[],6,FALSE)</f>
        <v>Robert Holl</v>
      </c>
      <c r="K6" s="12" t="str">
        <f>VLOOKUP($E6,NJLookup2024_2025[],7,FALSE)</f>
        <v>Paterson Diocese</v>
      </c>
      <c r="L6" s="14">
        <f>$Q$1-D6</f>
        <v>37</v>
      </c>
      <c r="R6" s="27"/>
      <c r="S6" s="27"/>
    </row>
    <row r="7" spans="1:19" x14ac:dyDescent="0.35">
      <c r="A7" s="12">
        <v>5464537</v>
      </c>
      <c r="B7" t="s">
        <v>872</v>
      </c>
      <c r="C7" s="12" t="s">
        <v>116</v>
      </c>
      <c r="D7" s="15">
        <v>45503</v>
      </c>
      <c r="E7" s="12">
        <v>10419</v>
      </c>
      <c r="F7" s="12" t="str">
        <f>VLOOKUP($E7,NJLookup2024_2025[],2,FALSE)</f>
        <v>Long Valley</v>
      </c>
      <c r="G7" s="12" t="str">
        <f>VLOOKUP($E7,NJLookup2024_2025[],3,FALSE)</f>
        <v>Long Valley</v>
      </c>
      <c r="H7" s="12" t="str">
        <f>VLOOKUP($E7,NJLookup2024_2025[],4,FALSE)</f>
        <v>Paterson</v>
      </c>
      <c r="I7" s="12">
        <f>VLOOKUP($E7,NJLookup2024_2025[],5,FALSE)</f>
        <v>36</v>
      </c>
      <c r="J7" s="11" t="str">
        <f>VLOOKUP($E7,NJLookup2024_2025[],6,FALSE)</f>
        <v>Robert Holl</v>
      </c>
      <c r="K7" s="12" t="str">
        <f>VLOOKUP($E7,NJLookup2024_2025[],7,FALSE)</f>
        <v>Paterson Diocese</v>
      </c>
      <c r="L7" s="14">
        <f>$Q$1-D7</f>
        <v>94</v>
      </c>
      <c r="R7" s="27"/>
      <c r="S7" s="27"/>
    </row>
    <row r="8" spans="1:19" x14ac:dyDescent="0.35">
      <c r="A8" s="12">
        <v>5462130</v>
      </c>
      <c r="B8" t="s">
        <v>980</v>
      </c>
      <c r="C8" s="12" t="s">
        <v>61</v>
      </c>
      <c r="D8" s="15">
        <v>45488</v>
      </c>
      <c r="E8" s="12">
        <v>2248</v>
      </c>
      <c r="F8" s="12" t="str">
        <f>VLOOKUP($E8,NJLookup2024_2025[],2,FALSE)</f>
        <v>Dr McDowell</v>
      </c>
      <c r="G8" s="12" t="str">
        <f>VLOOKUP($E8,NJLookup2024_2025[],3,FALSE)</f>
        <v>Madison</v>
      </c>
      <c r="H8" s="12" t="str">
        <f>VLOOKUP($E8,NJLookup2024_2025[],4,FALSE)</f>
        <v>Paterson</v>
      </c>
      <c r="I8" s="12">
        <f>VLOOKUP($E8,NJLookup2024_2025[],5,FALSE)</f>
        <v>36</v>
      </c>
      <c r="J8" s="11" t="str">
        <f>VLOOKUP($E8,NJLookup2024_2025[],6,FALSE)</f>
        <v>Robert Holl</v>
      </c>
      <c r="K8" s="12" t="str">
        <f>VLOOKUP($E8,NJLookup2024_2025[],7,FALSE)</f>
        <v>Paterson Diocese</v>
      </c>
      <c r="L8" s="14">
        <f>$Q$1-D8</f>
        <v>109</v>
      </c>
      <c r="R8" s="27"/>
      <c r="S8" s="27"/>
    </row>
    <row r="9" spans="1:19" x14ac:dyDescent="0.35">
      <c r="A9" s="12">
        <v>5461588</v>
      </c>
      <c r="B9" t="s">
        <v>866</v>
      </c>
      <c r="C9" s="12" t="s">
        <v>81</v>
      </c>
      <c r="D9" s="15">
        <v>45482</v>
      </c>
      <c r="E9" s="12">
        <v>2248</v>
      </c>
      <c r="F9" s="12" t="str">
        <f>VLOOKUP($E9,NJLookup2024_2025[],2,FALSE)</f>
        <v>Dr McDowell</v>
      </c>
      <c r="G9" s="12" t="str">
        <f>VLOOKUP($E9,NJLookup2024_2025[],3,FALSE)</f>
        <v>Madison</v>
      </c>
      <c r="H9" s="12" t="str">
        <f>VLOOKUP($E9,NJLookup2024_2025[],4,FALSE)</f>
        <v>Paterson</v>
      </c>
      <c r="I9" s="12">
        <f>VLOOKUP($E9,NJLookup2024_2025[],5,FALSE)</f>
        <v>36</v>
      </c>
      <c r="J9" s="11" t="str">
        <f>VLOOKUP($E9,NJLookup2024_2025[],6,FALSE)</f>
        <v>Robert Holl</v>
      </c>
      <c r="K9" s="12" t="str">
        <f>VLOOKUP($E9,NJLookup2024_2025[],7,FALSE)</f>
        <v>Paterson Diocese</v>
      </c>
      <c r="L9" s="14">
        <f>$Q$1-D9</f>
        <v>115</v>
      </c>
    </row>
    <row r="10" spans="1:19" x14ac:dyDescent="0.35">
      <c r="A10" s="12">
        <v>5486871</v>
      </c>
      <c r="B10" t="s">
        <v>1096</v>
      </c>
      <c r="C10" s="12" t="s">
        <v>50</v>
      </c>
      <c r="D10" s="15">
        <v>45593</v>
      </c>
      <c r="E10" s="12">
        <v>5114</v>
      </c>
      <c r="F10" s="12" t="str">
        <f>VLOOKUP($E10,NJLookup2024_2025[],2,FALSE)</f>
        <v>Queen of the Lakes</v>
      </c>
      <c r="G10" s="12" t="str">
        <f>VLOOKUP($E10,NJLookup2024_2025[],3,FALSE)</f>
        <v>Mount Arlington</v>
      </c>
      <c r="H10" s="12" t="str">
        <f>VLOOKUP($E10,NJLookup2024_2025[],4,FALSE)</f>
        <v>Paterson</v>
      </c>
      <c r="I10" s="12">
        <f>VLOOKUP($E10,NJLookup2024_2025[],5,FALSE)</f>
        <v>38</v>
      </c>
      <c r="J10" s="11" t="str">
        <f>VLOOKUP($E10,NJLookup2024_2025[],6,FALSE)</f>
        <v>Richard McColligan</v>
      </c>
      <c r="K10" s="12" t="str">
        <f>VLOOKUP($E10,NJLookup2024_2025[],7,FALSE)</f>
        <v>Paterson Diocese</v>
      </c>
      <c r="L10" s="14">
        <f>$Q$1-D10</f>
        <v>4</v>
      </c>
    </row>
    <row r="11" spans="1:19" x14ac:dyDescent="0.35">
      <c r="A11" s="12">
        <v>5486312</v>
      </c>
      <c r="B11" t="s">
        <v>1049</v>
      </c>
      <c r="C11" s="12" t="s">
        <v>50</v>
      </c>
      <c r="D11" s="15">
        <v>45590</v>
      </c>
      <c r="E11" s="12">
        <v>5114</v>
      </c>
      <c r="F11" s="12" t="str">
        <f>VLOOKUP($E11,NJLookup2024_2025[],2,FALSE)</f>
        <v>Queen of the Lakes</v>
      </c>
      <c r="G11" s="12" t="str">
        <f>VLOOKUP($E11,NJLookup2024_2025[],3,FALSE)</f>
        <v>Mount Arlington</v>
      </c>
      <c r="H11" s="12" t="str">
        <f>VLOOKUP($E11,NJLookup2024_2025[],4,FALSE)</f>
        <v>Paterson</v>
      </c>
      <c r="I11" s="12">
        <f>VLOOKUP($E11,NJLookup2024_2025[],5,FALSE)</f>
        <v>38</v>
      </c>
      <c r="J11" s="11" t="str">
        <f>VLOOKUP($E11,NJLookup2024_2025[],6,FALSE)</f>
        <v>Richard McColligan</v>
      </c>
      <c r="K11" s="12" t="str">
        <f>VLOOKUP($E11,NJLookup2024_2025[],7,FALSE)</f>
        <v>Paterson Diocese</v>
      </c>
      <c r="L11" s="14">
        <f>$Q$1-D11</f>
        <v>7</v>
      </c>
    </row>
    <row r="12" spans="1:19" x14ac:dyDescent="0.35">
      <c r="A12" s="12">
        <v>1807065</v>
      </c>
      <c r="B12" t="s">
        <v>1077</v>
      </c>
      <c r="C12" s="12" t="s">
        <v>105</v>
      </c>
      <c r="D12" s="15">
        <v>45586</v>
      </c>
      <c r="E12" s="12">
        <v>6504</v>
      </c>
      <c r="F12" s="12" t="str">
        <f>VLOOKUP($E12,NJLookup2024_2025[],2,FALSE)</f>
        <v>East Hanover</v>
      </c>
      <c r="G12" s="12" t="str">
        <f>VLOOKUP($E12,NJLookup2024_2025[],3,FALSE)</f>
        <v>East Hanover</v>
      </c>
      <c r="H12" s="12" t="str">
        <f>VLOOKUP($E12,NJLookup2024_2025[],4,FALSE)</f>
        <v>Paterson</v>
      </c>
      <c r="I12" s="12">
        <f>VLOOKUP($E12,NJLookup2024_2025[],5,FALSE)</f>
        <v>39</v>
      </c>
      <c r="J12" s="11" t="str">
        <f>VLOOKUP($E12,NJLookup2024_2025[],6,FALSE)</f>
        <v>Micheal Spiecker</v>
      </c>
      <c r="K12" s="12" t="str">
        <f>VLOOKUP($E12,NJLookup2024_2025[],7,FALSE)</f>
        <v>Paterson Diocese</v>
      </c>
      <c r="L12" s="14">
        <f>$Q$1-D12</f>
        <v>11</v>
      </c>
    </row>
    <row r="13" spans="1:19" x14ac:dyDescent="0.35">
      <c r="A13" s="12">
        <v>5484301</v>
      </c>
      <c r="B13" t="s">
        <v>1078</v>
      </c>
      <c r="C13" s="12" t="s">
        <v>105</v>
      </c>
      <c r="D13" s="15">
        <v>45586</v>
      </c>
      <c r="E13" s="12">
        <v>6504</v>
      </c>
      <c r="F13" s="12" t="str">
        <f>VLOOKUP($E13,NJLookup2024_2025[],2,FALSE)</f>
        <v>East Hanover</v>
      </c>
      <c r="G13" s="12" t="str">
        <f>VLOOKUP($E13,NJLookup2024_2025[],3,FALSE)</f>
        <v>East Hanover</v>
      </c>
      <c r="H13" s="12" t="str">
        <f>VLOOKUP($E13,NJLookup2024_2025[],4,FALSE)</f>
        <v>Paterson</v>
      </c>
      <c r="I13" s="12">
        <f>VLOOKUP($E13,NJLookup2024_2025[],5,FALSE)</f>
        <v>39</v>
      </c>
      <c r="J13" s="11" t="str">
        <f>VLOOKUP($E13,NJLookup2024_2025[],6,FALSE)</f>
        <v>Micheal Spiecker</v>
      </c>
      <c r="K13" s="12" t="str">
        <f>VLOOKUP($E13,NJLookup2024_2025[],7,FALSE)</f>
        <v>Paterson Diocese</v>
      </c>
      <c r="L13" s="14">
        <f>$Q$1-D13</f>
        <v>11</v>
      </c>
    </row>
    <row r="14" spans="1:19" x14ac:dyDescent="0.35">
      <c r="A14" s="12">
        <v>5472236</v>
      </c>
      <c r="B14" t="s">
        <v>973</v>
      </c>
      <c r="C14" s="12" t="s">
        <v>81</v>
      </c>
      <c r="D14" s="15">
        <v>45554</v>
      </c>
      <c r="E14" s="12">
        <v>3495</v>
      </c>
      <c r="F14" s="12" t="str">
        <f>VLOOKUP($E14,NJLookup2024_2025[],2,FALSE)</f>
        <v>Bishop McLaughlin</v>
      </c>
      <c r="G14" s="12" t="str">
        <f>VLOOKUP($E14,NJLookup2024_2025[],3,FALSE)</f>
        <v>Morris Plains</v>
      </c>
      <c r="H14" s="12" t="str">
        <f>VLOOKUP($E14,NJLookup2024_2025[],4,FALSE)</f>
        <v>Paterson</v>
      </c>
      <c r="I14" s="12">
        <f>VLOOKUP($E14,NJLookup2024_2025[],5,FALSE)</f>
        <v>39</v>
      </c>
      <c r="J14" s="11" t="str">
        <f>VLOOKUP($E14,NJLookup2024_2025[],6,FALSE)</f>
        <v>Micheal Spiecker</v>
      </c>
      <c r="K14" s="12" t="str">
        <f>VLOOKUP($E14,NJLookup2024_2025[],7,FALSE)</f>
        <v>Paterson Diocese</v>
      </c>
      <c r="L14" s="14">
        <f>$Q$1-D14</f>
        <v>43</v>
      </c>
    </row>
    <row r="15" spans="1:19" x14ac:dyDescent="0.35">
      <c r="A15" s="12">
        <v>5470436</v>
      </c>
      <c r="B15" t="s">
        <v>913</v>
      </c>
      <c r="C15" s="12" t="s">
        <v>923</v>
      </c>
      <c r="D15" s="15">
        <v>45533</v>
      </c>
      <c r="E15" s="12">
        <v>3665</v>
      </c>
      <c r="F15" s="12" t="str">
        <f>VLOOKUP($E15,NJLookup2024_2025[],2,FALSE)</f>
        <v>St. Michael's</v>
      </c>
      <c r="G15" s="12" t="str">
        <f>VLOOKUP($E15,NJLookup2024_2025[],3,FALSE)</f>
        <v>Netcong</v>
      </c>
      <c r="H15" s="12" t="str">
        <f>VLOOKUP($E15,NJLookup2024_2025[],4,FALSE)</f>
        <v>Paterson</v>
      </c>
      <c r="I15" s="12">
        <f>VLOOKUP($E15,NJLookup2024_2025[],5,FALSE)</f>
        <v>39</v>
      </c>
      <c r="J15" s="11" t="str">
        <f>VLOOKUP($E15,NJLookup2024_2025[],6,FALSE)</f>
        <v>Micheal Spiecker</v>
      </c>
      <c r="K15" s="12" t="str">
        <f>VLOOKUP($E15,NJLookup2024_2025[],7,FALSE)</f>
        <v>Paterson Diocese</v>
      </c>
      <c r="L15" s="14">
        <f>$Q$1-D15</f>
        <v>64</v>
      </c>
    </row>
    <row r="16" spans="1:19" x14ac:dyDescent="0.35">
      <c r="A16" s="12">
        <v>5475655</v>
      </c>
      <c r="B16" t="s">
        <v>949</v>
      </c>
      <c r="C16" s="12" t="s">
        <v>850</v>
      </c>
      <c r="D16" s="15">
        <v>45554</v>
      </c>
      <c r="E16" s="12">
        <v>7784</v>
      </c>
      <c r="F16" s="12" t="str">
        <f>VLOOKUP($E16,NJLookup2024_2025[],2,FALSE)</f>
        <v>Don Bosco</v>
      </c>
      <c r="G16" s="12" t="str">
        <f>VLOOKUP($E16,NJLookup2024_2025[],3,FALSE)</f>
        <v>Newton</v>
      </c>
      <c r="H16" s="12" t="str">
        <f>VLOOKUP($E16,NJLookup2024_2025[],4,FALSE)</f>
        <v>Paterson</v>
      </c>
      <c r="I16" s="12">
        <f>VLOOKUP($E16,NJLookup2024_2025[],5,FALSE)</f>
        <v>40</v>
      </c>
      <c r="J16" s="11" t="str">
        <f>VLOOKUP($E16,NJLookup2024_2025[],6,FALSE)</f>
        <v>Frank Memolo</v>
      </c>
      <c r="K16" s="12" t="str">
        <f>VLOOKUP($E16,NJLookup2024_2025[],7,FALSE)</f>
        <v>Paterson Diocese</v>
      </c>
      <c r="L16" s="14">
        <f>$Q$1-D16</f>
        <v>43</v>
      </c>
    </row>
    <row r="17" spans="1:12" x14ac:dyDescent="0.35">
      <c r="A17" s="12">
        <v>5408045</v>
      </c>
      <c r="B17" t="s">
        <v>740</v>
      </c>
      <c r="C17" s="12" t="s">
        <v>77</v>
      </c>
      <c r="D17" s="15">
        <v>45278</v>
      </c>
      <c r="E17" s="12">
        <v>262</v>
      </c>
      <c r="F17" s="12" t="str">
        <f>VLOOKUP($E17,NJLookup2024_2025[],2,FALSE)</f>
        <v>Father Juan Perez</v>
      </c>
      <c r="G17" s="12" t="str">
        <f>VLOOKUP($E17,NJLookup2024_2025[],3,FALSE)</f>
        <v>Passaic</v>
      </c>
      <c r="H17" s="12" t="str">
        <f>VLOOKUP($E17,NJLookup2024_2025[],4,FALSE)</f>
        <v>Paterson</v>
      </c>
      <c r="I17" s="12">
        <f>VLOOKUP($E17,NJLookup2024_2025[],5,FALSE)</f>
        <v>41</v>
      </c>
      <c r="J17" s="11" t="str">
        <f>VLOOKUP($E17,NJLookup2024_2025[],6,FALSE)</f>
        <v>Peter Walentowicz</v>
      </c>
      <c r="K17" s="12" t="str">
        <f>VLOOKUP($E17,NJLookup2024_2025[],7,FALSE)</f>
        <v>Paterson Diocese</v>
      </c>
      <c r="L17" s="14">
        <f>$Q$1-D17</f>
        <v>319</v>
      </c>
    </row>
    <row r="18" spans="1:12" x14ac:dyDescent="0.35">
      <c r="A18" s="12">
        <v>5408038</v>
      </c>
      <c r="B18" t="s">
        <v>739</v>
      </c>
      <c r="C18" s="12" t="s">
        <v>77</v>
      </c>
      <c r="D18" s="15">
        <v>45278</v>
      </c>
      <c r="E18" s="12">
        <v>262</v>
      </c>
      <c r="F18" s="12" t="str">
        <f>VLOOKUP($E18,NJLookup2024_2025[],2,FALSE)</f>
        <v>Father Juan Perez</v>
      </c>
      <c r="G18" s="12" t="str">
        <f>VLOOKUP($E18,NJLookup2024_2025[],3,FALSE)</f>
        <v>Passaic</v>
      </c>
      <c r="H18" s="12" t="str">
        <f>VLOOKUP($E18,NJLookup2024_2025[],4,FALSE)</f>
        <v>Paterson</v>
      </c>
      <c r="I18" s="12">
        <f>VLOOKUP($E18,NJLookup2024_2025[],5,FALSE)</f>
        <v>41</v>
      </c>
      <c r="J18" s="11" t="str">
        <f>VLOOKUP($E18,NJLookup2024_2025[],6,FALSE)</f>
        <v>Peter Walentowicz</v>
      </c>
      <c r="K18" s="12" t="str">
        <f>VLOOKUP($E18,NJLookup2024_2025[],7,FALSE)</f>
        <v>Paterson Diocese</v>
      </c>
      <c r="L18" s="14">
        <f>$Q$1-D18</f>
        <v>319</v>
      </c>
    </row>
    <row r="19" spans="1:12" x14ac:dyDescent="0.35">
      <c r="A19" s="12">
        <v>5486424</v>
      </c>
      <c r="B19" t="s">
        <v>1052</v>
      </c>
      <c r="C19" s="12" t="s">
        <v>92</v>
      </c>
      <c r="D19" s="15">
        <v>45593</v>
      </c>
      <c r="E19" s="12">
        <v>588</v>
      </c>
      <c r="F19" s="12" t="str">
        <f>VLOOKUP($E19,NJLookup2024_2025[],2,FALSE)</f>
        <v>Marquette</v>
      </c>
      <c r="G19" s="12" t="str">
        <f>VLOOKUP($E19,NJLookup2024_2025[],3,FALSE)</f>
        <v>Sparta</v>
      </c>
      <c r="H19" s="12" t="str">
        <f>VLOOKUP($E19,NJLookup2024_2025[],4,FALSE)</f>
        <v>Paterson</v>
      </c>
      <c r="I19" s="12">
        <f>VLOOKUP($E19,NJLookup2024_2025[],5,FALSE)</f>
        <v>42</v>
      </c>
      <c r="J19" s="11" t="str">
        <f>VLOOKUP($E19,NJLookup2024_2025[],6,FALSE)</f>
        <v>Les Pappianne</v>
      </c>
      <c r="K19" s="12" t="str">
        <f>VLOOKUP($E19,NJLookup2024_2025[],7,FALSE)</f>
        <v>Paterson Diocese</v>
      </c>
      <c r="L19" s="14">
        <f>$Q$1-D19</f>
        <v>4</v>
      </c>
    </row>
    <row r="20" spans="1:12" x14ac:dyDescent="0.35">
      <c r="A20" s="12">
        <v>5484442</v>
      </c>
      <c r="B20" t="s">
        <v>1036</v>
      </c>
      <c r="C20" s="12" t="s">
        <v>1079</v>
      </c>
      <c r="D20" s="15">
        <v>45586</v>
      </c>
      <c r="E20" s="12">
        <v>6320</v>
      </c>
      <c r="F20" s="12" t="str">
        <f>VLOOKUP($E20,NJLookup2024_2025[],2,FALSE)</f>
        <v>St. Therese</v>
      </c>
      <c r="G20" s="12" t="str">
        <f>VLOOKUP($E20,NJLookup2024_2025[],3,FALSE)</f>
        <v>Sucasunna</v>
      </c>
      <c r="H20" s="12" t="str">
        <f>VLOOKUP($E20,NJLookup2024_2025[],4,FALSE)</f>
        <v>Paterson</v>
      </c>
      <c r="I20" s="12">
        <f>VLOOKUP($E20,NJLookup2024_2025[],5,FALSE)</f>
        <v>43</v>
      </c>
      <c r="J20" s="11" t="str">
        <f>VLOOKUP($E20,NJLookup2024_2025[],6,FALSE)</f>
        <v>Michael Brescia</v>
      </c>
      <c r="K20" s="12" t="str">
        <f>VLOOKUP($E20,NJLookup2024_2025[],7,FALSE)</f>
        <v>Paterson Diocese</v>
      </c>
      <c r="L20" s="14">
        <f>$Q$1-D20</f>
        <v>11</v>
      </c>
    </row>
    <row r="21" spans="1:12" x14ac:dyDescent="0.35">
      <c r="A21" s="12">
        <v>5467499</v>
      </c>
      <c r="B21" t="s">
        <v>903</v>
      </c>
      <c r="C21" s="12" t="s">
        <v>274</v>
      </c>
      <c r="D21" s="15">
        <v>45517</v>
      </c>
      <c r="E21" s="12">
        <v>6575</v>
      </c>
      <c r="F21" s="12" t="str">
        <f>VLOOKUP($E21,NJLookup2024_2025[],2,FALSE)</f>
        <v>Saint Damien</v>
      </c>
      <c r="G21" s="12" t="str">
        <f>VLOOKUP($E21,NJLookup2024_2025[],3,FALSE)</f>
        <v>Stirling</v>
      </c>
      <c r="H21" s="12" t="str">
        <f>VLOOKUP($E21,NJLookup2024_2025[],4,FALSE)</f>
        <v>Paterson</v>
      </c>
      <c r="I21" s="12">
        <f>VLOOKUP($E21,NJLookup2024_2025[],5,FALSE)</f>
        <v>43</v>
      </c>
      <c r="J21" s="11" t="str">
        <f>VLOOKUP($E21,NJLookup2024_2025[],6,FALSE)</f>
        <v>Michael Brescia</v>
      </c>
      <c r="K21" s="12" t="str">
        <f>VLOOKUP($E21,NJLookup2024_2025[],7,FALSE)</f>
        <v>Paterson Diocese</v>
      </c>
      <c r="L21" s="14">
        <f>$Q$1-D21</f>
        <v>80</v>
      </c>
    </row>
    <row r="22" spans="1:12" x14ac:dyDescent="0.35">
      <c r="A22" s="12">
        <v>5487091</v>
      </c>
      <c r="B22" t="s">
        <v>1063</v>
      </c>
      <c r="C22" s="12" t="s">
        <v>90</v>
      </c>
      <c r="D22" s="15">
        <v>45595</v>
      </c>
      <c r="E22" s="12">
        <v>359</v>
      </c>
      <c r="F22" s="12" t="str">
        <f>VLOOKUP($E22,NJLookup2024_2025[],2,FALSE)</f>
        <v>George Washington</v>
      </c>
      <c r="G22" s="12" t="str">
        <f>VLOOKUP($E22,NJLookup2024_2025[],3,FALSE)</f>
        <v>Morristown</v>
      </c>
      <c r="H22" s="12" t="str">
        <f>VLOOKUP($E22,NJLookup2024_2025[],4,FALSE)</f>
        <v>Paterson</v>
      </c>
      <c r="I22" s="12">
        <f>VLOOKUP($E22,NJLookup2024_2025[],5,FALSE)</f>
        <v>44</v>
      </c>
      <c r="J22" s="11" t="str">
        <f>VLOOKUP($E22,NJLookup2024_2025[],6,FALSE)</f>
        <v>William Grant</v>
      </c>
      <c r="K22" s="12" t="str">
        <f>VLOOKUP($E22,NJLookup2024_2025[],7,FALSE)</f>
        <v>Paterson Diocese</v>
      </c>
      <c r="L22" s="14">
        <f>$Q$1-D22</f>
        <v>2</v>
      </c>
    </row>
    <row r="23" spans="1:12" x14ac:dyDescent="0.35">
      <c r="A23" s="12">
        <v>5485627</v>
      </c>
      <c r="B23" t="s">
        <v>1047</v>
      </c>
      <c r="C23" s="12" t="s">
        <v>1015</v>
      </c>
      <c r="D23" s="15">
        <v>45589</v>
      </c>
      <c r="E23" s="12">
        <v>359</v>
      </c>
      <c r="F23" s="12" t="str">
        <f>VLOOKUP($E23,NJLookup2024_2025[],2,FALSE)</f>
        <v>George Washington</v>
      </c>
      <c r="G23" s="12" t="str">
        <f>VLOOKUP($E23,NJLookup2024_2025[],3,FALSE)</f>
        <v>Morristown</v>
      </c>
      <c r="H23" s="12" t="str">
        <f>VLOOKUP($E23,NJLookup2024_2025[],4,FALSE)</f>
        <v>Paterson</v>
      </c>
      <c r="I23" s="12">
        <f>VLOOKUP($E23,NJLookup2024_2025[],5,FALSE)</f>
        <v>44</v>
      </c>
      <c r="J23" s="11" t="str">
        <f>VLOOKUP($E23,NJLookup2024_2025[],6,FALSE)</f>
        <v>William Grant</v>
      </c>
      <c r="K23" s="12" t="str">
        <f>VLOOKUP($E23,NJLookup2024_2025[],7,FALSE)</f>
        <v>Paterson Diocese</v>
      </c>
      <c r="L23" s="14">
        <f>$Q$1-D23</f>
        <v>8</v>
      </c>
    </row>
    <row r="24" spans="1:12" x14ac:dyDescent="0.35">
      <c r="A24" s="12">
        <v>5484187</v>
      </c>
      <c r="B24" t="s">
        <v>1030</v>
      </c>
      <c r="C24" s="12" t="s">
        <v>90</v>
      </c>
      <c r="D24" s="15">
        <v>45584</v>
      </c>
      <c r="E24" s="12">
        <v>359</v>
      </c>
      <c r="F24" s="12" t="str">
        <f>VLOOKUP($E24,NJLookup2024_2025[],2,FALSE)</f>
        <v>George Washington</v>
      </c>
      <c r="G24" s="12" t="str">
        <f>VLOOKUP($E24,NJLookup2024_2025[],3,FALSE)</f>
        <v>Morristown</v>
      </c>
      <c r="H24" s="12" t="str">
        <f>VLOOKUP($E24,NJLookup2024_2025[],4,FALSE)</f>
        <v>Paterson</v>
      </c>
      <c r="I24" s="12">
        <f>VLOOKUP($E24,NJLookup2024_2025[],5,FALSE)</f>
        <v>44</v>
      </c>
      <c r="J24" s="11" t="str">
        <f>VLOOKUP($E24,NJLookup2024_2025[],6,FALSE)</f>
        <v>William Grant</v>
      </c>
      <c r="K24" s="12" t="str">
        <f>VLOOKUP($E24,NJLookup2024_2025[],7,FALSE)</f>
        <v>Paterson Diocese</v>
      </c>
      <c r="L24" s="14">
        <f>$Q$1-D24</f>
        <v>13</v>
      </c>
    </row>
    <row r="25" spans="1:12" x14ac:dyDescent="0.35">
      <c r="A25" s="12">
        <v>5483836</v>
      </c>
      <c r="B25" t="s">
        <v>1028</v>
      </c>
      <c r="C25" s="12" t="s">
        <v>924</v>
      </c>
      <c r="D25" s="15">
        <v>45581</v>
      </c>
      <c r="E25" s="12">
        <v>2086</v>
      </c>
      <c r="F25" s="12" t="str">
        <f>VLOOKUP($E25,NJLookup2024_2025[],2,FALSE)</f>
        <v>Parcells</v>
      </c>
      <c r="G25" s="12" t="str">
        <f>VLOOKUP($E25,NJLookup2024_2025[],3,FALSE)</f>
        <v>Chatham</v>
      </c>
      <c r="H25" s="12" t="str">
        <f>VLOOKUP($E25,NJLookup2024_2025[],4,FALSE)</f>
        <v>Paterson</v>
      </c>
      <c r="I25" s="12">
        <f>VLOOKUP($E25,NJLookup2024_2025[],5,FALSE)</f>
        <v>44</v>
      </c>
      <c r="J25" s="11" t="str">
        <f>VLOOKUP($E25,NJLookup2024_2025[],6,FALSE)</f>
        <v>William Grant</v>
      </c>
      <c r="K25" s="12" t="str">
        <f>VLOOKUP($E25,NJLookup2024_2025[],7,FALSE)</f>
        <v>Paterson Diocese</v>
      </c>
      <c r="L25" s="14">
        <f>$Q$1-D25</f>
        <v>16</v>
      </c>
    </row>
    <row r="26" spans="1:12" x14ac:dyDescent="0.35">
      <c r="A26" s="12">
        <v>5474559</v>
      </c>
      <c r="B26" t="s">
        <v>943</v>
      </c>
      <c r="C26" s="12" t="s">
        <v>116</v>
      </c>
      <c r="D26" s="15">
        <v>45552</v>
      </c>
      <c r="E26" s="12">
        <v>5410</v>
      </c>
      <c r="F26" s="12" t="str">
        <f>VLOOKUP($E26,NJLookup2024_2025[],2,FALSE)</f>
        <v>Blessed Mother Seton</v>
      </c>
      <c r="G26" s="12" t="str">
        <f>VLOOKUP($E26,NJLookup2024_2025[],3,FALSE)</f>
        <v>Chester</v>
      </c>
      <c r="H26" s="12" t="str">
        <f>VLOOKUP($E26,NJLookup2024_2025[],4,FALSE)</f>
        <v>Paterson</v>
      </c>
      <c r="I26" s="12">
        <f>VLOOKUP($E26,NJLookup2024_2025[],5,FALSE)</f>
        <v>44</v>
      </c>
      <c r="J26" s="11" t="str">
        <f>VLOOKUP($E26,NJLookup2024_2025[],6,FALSE)</f>
        <v>William Grant</v>
      </c>
      <c r="K26" s="12" t="str">
        <f>VLOOKUP($E26,NJLookup2024_2025[],7,FALSE)</f>
        <v>Paterson Diocese</v>
      </c>
      <c r="L26" s="14">
        <f>$Q$1-D26</f>
        <v>45</v>
      </c>
    </row>
    <row r="27" spans="1:12" x14ac:dyDescent="0.35">
      <c r="A27" s="12">
        <v>3471761</v>
      </c>
      <c r="B27" t="s">
        <v>871</v>
      </c>
      <c r="C27" s="12" t="s">
        <v>118</v>
      </c>
      <c r="D27" s="15">
        <v>45504</v>
      </c>
      <c r="E27" s="12">
        <v>2086</v>
      </c>
      <c r="F27" s="12" t="str">
        <f>VLOOKUP($E27,NJLookup2024_2025[],2,FALSE)</f>
        <v>Parcells</v>
      </c>
      <c r="G27" s="12" t="str">
        <f>VLOOKUP($E27,NJLookup2024_2025[],3,FALSE)</f>
        <v>Chatham</v>
      </c>
      <c r="H27" s="12" t="str">
        <f>VLOOKUP($E27,NJLookup2024_2025[],4,FALSE)</f>
        <v>Paterson</v>
      </c>
      <c r="I27" s="12">
        <f>VLOOKUP($E27,NJLookup2024_2025[],5,FALSE)</f>
        <v>44</v>
      </c>
      <c r="J27" s="11" t="str">
        <f>VLOOKUP($E27,NJLookup2024_2025[],6,FALSE)</f>
        <v>William Grant</v>
      </c>
      <c r="K27" s="12" t="str">
        <f>VLOOKUP($E27,NJLookup2024_2025[],7,FALSE)</f>
        <v>Paterson Diocese</v>
      </c>
      <c r="L27" s="14">
        <f>$Q$1-D27</f>
        <v>93</v>
      </c>
    </row>
    <row r="28" spans="1:12" x14ac:dyDescent="0.35">
      <c r="A28" s="12">
        <v>5462092</v>
      </c>
      <c r="B28" t="s">
        <v>877</v>
      </c>
      <c r="C28" s="12" t="s">
        <v>90</v>
      </c>
      <c r="D28" s="15">
        <v>45487</v>
      </c>
      <c r="E28" s="12">
        <v>359</v>
      </c>
      <c r="F28" s="12" t="str">
        <f>VLOOKUP($E28,NJLookup2024_2025[],2,FALSE)</f>
        <v>George Washington</v>
      </c>
      <c r="G28" s="12" t="str">
        <f>VLOOKUP($E28,NJLookup2024_2025[],3,FALSE)</f>
        <v>Morristown</v>
      </c>
      <c r="H28" s="12" t="str">
        <f>VLOOKUP($E28,NJLookup2024_2025[],4,FALSE)</f>
        <v>Paterson</v>
      </c>
      <c r="I28" s="12">
        <f>VLOOKUP($E28,NJLookup2024_2025[],5,FALSE)</f>
        <v>44</v>
      </c>
      <c r="J28" s="11" t="str">
        <f>VLOOKUP($E28,NJLookup2024_2025[],6,FALSE)</f>
        <v>William Grant</v>
      </c>
      <c r="K28" s="12" t="str">
        <f>VLOOKUP($E28,NJLookup2024_2025[],7,FALSE)</f>
        <v>Paterson Diocese</v>
      </c>
      <c r="L28" s="14">
        <f>$Q$1-D28</f>
        <v>110</v>
      </c>
    </row>
    <row r="29" spans="1:12" x14ac:dyDescent="0.35">
      <c r="A29" s="12">
        <v>5454463</v>
      </c>
      <c r="B29" t="s">
        <v>834</v>
      </c>
      <c r="C29" s="12" t="s">
        <v>90</v>
      </c>
      <c r="D29" s="15">
        <v>45454</v>
      </c>
      <c r="E29" s="12">
        <v>359</v>
      </c>
      <c r="F29" s="12" t="str">
        <f>VLOOKUP($E29,NJLookup2024_2025[],2,FALSE)</f>
        <v>George Washington</v>
      </c>
      <c r="G29" s="12" t="str">
        <f>VLOOKUP($E29,NJLookup2024_2025[],3,FALSE)</f>
        <v>Morristown</v>
      </c>
      <c r="H29" s="12" t="str">
        <f>VLOOKUP($E29,NJLookup2024_2025[],4,FALSE)</f>
        <v>Paterson</v>
      </c>
      <c r="I29" s="12">
        <f>VLOOKUP($E29,NJLookup2024_2025[],5,FALSE)</f>
        <v>44</v>
      </c>
      <c r="J29" s="11" t="str">
        <f>VLOOKUP($E29,NJLookup2024_2025[],6,FALSE)</f>
        <v>William Grant</v>
      </c>
      <c r="K29" s="12" t="str">
        <f>VLOOKUP($E29,NJLookup2024_2025[],7,FALSE)</f>
        <v>Paterson Diocese</v>
      </c>
      <c r="L29" s="14">
        <f>$Q$1-D29</f>
        <v>143</v>
      </c>
    </row>
    <row r="30" spans="1:12" x14ac:dyDescent="0.35">
      <c r="A30" s="12">
        <v>5448903</v>
      </c>
      <c r="B30" t="s">
        <v>817</v>
      </c>
      <c r="C30" s="12" t="s">
        <v>90</v>
      </c>
      <c r="D30" s="15">
        <v>45429</v>
      </c>
      <c r="E30" s="12">
        <v>359</v>
      </c>
      <c r="F30" s="12" t="str">
        <f>VLOOKUP($E30,NJLookup2024_2025[],2,FALSE)</f>
        <v>George Washington</v>
      </c>
      <c r="G30" s="12" t="str">
        <f>VLOOKUP($E30,NJLookup2024_2025[],3,FALSE)</f>
        <v>Morristown</v>
      </c>
      <c r="H30" s="12" t="str">
        <f>VLOOKUP($E30,NJLookup2024_2025[],4,FALSE)</f>
        <v>Paterson</v>
      </c>
      <c r="I30" s="12">
        <f>VLOOKUP($E30,NJLookup2024_2025[],5,FALSE)</f>
        <v>44</v>
      </c>
      <c r="J30" s="11" t="str">
        <f>VLOOKUP($E30,NJLookup2024_2025[],6,FALSE)</f>
        <v>William Grant</v>
      </c>
      <c r="K30" s="12" t="str">
        <f>VLOOKUP($E30,NJLookup2024_2025[],7,FALSE)</f>
        <v>Paterson Diocese</v>
      </c>
      <c r="L30" s="14">
        <f>$Q$1-D30</f>
        <v>168</v>
      </c>
    </row>
    <row r="31" spans="1:12" x14ac:dyDescent="0.35">
      <c r="A31" s="12">
        <v>5441244</v>
      </c>
      <c r="B31" t="s">
        <v>791</v>
      </c>
      <c r="C31" s="12" t="s">
        <v>490</v>
      </c>
      <c r="D31" s="15">
        <v>45406</v>
      </c>
      <c r="E31" s="12">
        <v>5410</v>
      </c>
      <c r="F31" s="12" t="str">
        <f>VLOOKUP($E31,NJLookup2024_2025[],2,FALSE)</f>
        <v>Blessed Mother Seton</v>
      </c>
      <c r="G31" s="12" t="str">
        <f>VLOOKUP($E31,NJLookup2024_2025[],3,FALSE)</f>
        <v>Chester</v>
      </c>
      <c r="H31" s="12" t="str">
        <f>VLOOKUP($E31,NJLookup2024_2025[],4,FALSE)</f>
        <v>Paterson</v>
      </c>
      <c r="I31" s="12">
        <f>VLOOKUP($E31,NJLookup2024_2025[],5,FALSE)</f>
        <v>44</v>
      </c>
      <c r="J31" s="11" t="str">
        <f>VLOOKUP($E31,NJLookup2024_2025[],6,FALSE)</f>
        <v>William Grant</v>
      </c>
      <c r="K31" s="12" t="str">
        <f>VLOOKUP($E31,NJLookup2024_2025[],7,FALSE)</f>
        <v>Paterson Diocese</v>
      </c>
      <c r="L31" s="14">
        <f>$Q$1-D31</f>
        <v>191</v>
      </c>
    </row>
    <row r="32" spans="1:12" x14ac:dyDescent="0.35">
      <c r="A32" s="12">
        <v>5373702</v>
      </c>
      <c r="B32" t="s">
        <v>12</v>
      </c>
      <c r="C32" s="12" t="s">
        <v>76</v>
      </c>
      <c r="D32" s="15">
        <v>45363</v>
      </c>
      <c r="E32" s="12">
        <v>2086</v>
      </c>
      <c r="F32" s="12" t="str">
        <f>VLOOKUP($E32,NJLookup2024_2025[],2,FALSE)</f>
        <v>Parcells</v>
      </c>
      <c r="G32" s="12" t="str">
        <f>VLOOKUP($E32,NJLookup2024_2025[],3,FALSE)</f>
        <v>Chatham</v>
      </c>
      <c r="H32" s="12" t="str">
        <f>VLOOKUP($E32,NJLookup2024_2025[],4,FALSE)</f>
        <v>Paterson</v>
      </c>
      <c r="I32" s="12">
        <f>VLOOKUP($E32,NJLookup2024_2025[],5,FALSE)</f>
        <v>44</v>
      </c>
      <c r="J32" s="11" t="str">
        <f>VLOOKUP($E32,NJLookup2024_2025[],6,FALSE)</f>
        <v>William Grant</v>
      </c>
      <c r="K32" s="12" t="str">
        <f>VLOOKUP($E32,NJLookup2024_2025[],7,FALSE)</f>
        <v>Paterson Diocese</v>
      </c>
      <c r="L32" s="14">
        <f>$Q$1-D32</f>
        <v>234</v>
      </c>
    </row>
    <row r="33" spans="1:12" x14ac:dyDescent="0.35">
      <c r="A33" s="12">
        <v>5410415</v>
      </c>
      <c r="B33" t="s">
        <v>744</v>
      </c>
      <c r="C33" s="12" t="s">
        <v>118</v>
      </c>
      <c r="D33" s="15">
        <v>45288</v>
      </c>
      <c r="E33" s="12">
        <v>2086</v>
      </c>
      <c r="F33" s="12" t="str">
        <f>VLOOKUP($E33,NJLookup2024_2025[],2,FALSE)</f>
        <v>Parcells</v>
      </c>
      <c r="G33" s="12" t="str">
        <f>VLOOKUP($E33,NJLookup2024_2025[],3,FALSE)</f>
        <v>Chatham</v>
      </c>
      <c r="H33" s="12" t="str">
        <f>VLOOKUP($E33,NJLookup2024_2025[],4,FALSE)</f>
        <v>Paterson</v>
      </c>
      <c r="I33" s="12">
        <f>VLOOKUP($E33,NJLookup2024_2025[],5,FALSE)</f>
        <v>44</v>
      </c>
      <c r="J33" s="11" t="str">
        <f>VLOOKUP($E33,NJLookup2024_2025[],6,FALSE)</f>
        <v>William Grant</v>
      </c>
      <c r="K33" s="12" t="str">
        <f>VLOOKUP($E33,NJLookup2024_2025[],7,FALSE)</f>
        <v>Paterson Diocese</v>
      </c>
      <c r="L33" s="14">
        <f>$Q$1-D33</f>
        <v>309</v>
      </c>
    </row>
    <row r="34" spans="1:12" x14ac:dyDescent="0.35">
      <c r="A34" s="12">
        <v>5475869</v>
      </c>
      <c r="B34" t="s">
        <v>955</v>
      </c>
      <c r="C34" s="12" t="s">
        <v>969</v>
      </c>
      <c r="D34" s="15">
        <v>45559</v>
      </c>
      <c r="E34" s="12">
        <v>5563</v>
      </c>
      <c r="F34" s="12" t="str">
        <f>VLOOKUP($E34,NJLookup2024_2025[],2,FALSE)</f>
        <v>General Judson Kilpatrick</v>
      </c>
      <c r="G34" s="12" t="str">
        <f>VLOOKUP($E34,NJLookup2024_2025[],3,FALSE)</f>
        <v>Sussex</v>
      </c>
      <c r="H34" s="12" t="str">
        <f>VLOOKUP($E34,NJLookup2024_2025[],4,FALSE)</f>
        <v>Paterson</v>
      </c>
      <c r="I34" s="12">
        <f>VLOOKUP($E34,NJLookup2024_2025[],5,FALSE)</f>
        <v>45</v>
      </c>
      <c r="J34" s="11" t="str">
        <f>VLOOKUP($E34,NJLookup2024_2025[],6,FALSE)</f>
        <v>Adam Shouppe</v>
      </c>
      <c r="K34" s="12" t="str">
        <f>VLOOKUP($E34,NJLookup2024_2025[],7,FALSE)</f>
        <v>Paterson Diocese</v>
      </c>
      <c r="L34" s="14">
        <f>$Q$1-D34</f>
        <v>38</v>
      </c>
    </row>
    <row r="35" spans="1:12" x14ac:dyDescent="0.35">
      <c r="A35" s="12">
        <v>5485245</v>
      </c>
      <c r="B35" t="s">
        <v>1042</v>
      </c>
      <c r="C35" s="12" t="s">
        <v>238</v>
      </c>
      <c r="D35" s="15">
        <v>45587</v>
      </c>
      <c r="E35" s="12">
        <v>11671</v>
      </c>
      <c r="F35" s="12" t="str">
        <f>VLOOKUP($E35,NJLookup2024_2025[],2,FALSE)</f>
        <v>St. Philip the Apostle</v>
      </c>
      <c r="G35" s="12" t="str">
        <f>VLOOKUP($E35,NJLookup2024_2025[],3,FALSE)</f>
        <v>Clifton</v>
      </c>
      <c r="H35" s="12" t="str">
        <f>VLOOKUP($E35,NJLookup2024_2025[],4,FALSE)</f>
        <v>Paterson</v>
      </c>
      <c r="I35" s="12">
        <f>VLOOKUP($E35,NJLookup2024_2025[],5,FALSE)</f>
        <v>47</v>
      </c>
      <c r="J35" s="11" t="str">
        <f>VLOOKUP($E35,NJLookup2024_2025[],6,FALSE)</f>
        <v>Kenneth Molnar</v>
      </c>
      <c r="K35" s="12" t="str">
        <f>VLOOKUP($E35,NJLookup2024_2025[],7,FALSE)</f>
        <v>Paterson Diocese</v>
      </c>
      <c r="L35" s="14">
        <f>$Q$1-D35</f>
        <v>10</v>
      </c>
    </row>
    <row r="36" spans="1:12" x14ac:dyDescent="0.35">
      <c r="A36" s="12">
        <v>5482328</v>
      </c>
      <c r="B36" t="s">
        <v>1005</v>
      </c>
      <c r="C36" s="12" t="s">
        <v>435</v>
      </c>
      <c r="D36" s="15">
        <v>45579</v>
      </c>
      <c r="E36" s="12">
        <v>5920</v>
      </c>
      <c r="F36" s="12" t="str">
        <f>VLOOKUP($E36,NJLookup2024_2025[],2,FALSE)</f>
        <v>Msgr. Joseph R. Brestel</v>
      </c>
      <c r="G36" s="12" t="str">
        <f>VLOOKUP($E36,NJLookup2024_2025[],3,FALSE)</f>
        <v>Hawthorne</v>
      </c>
      <c r="H36" s="12" t="str">
        <f>VLOOKUP($E36,NJLookup2024_2025[],4,FALSE)</f>
        <v>Paterson</v>
      </c>
      <c r="I36" s="12">
        <f>VLOOKUP($E36,NJLookup2024_2025[],5,FALSE)</f>
        <v>47</v>
      </c>
      <c r="J36" s="11" t="str">
        <f>VLOOKUP($E36,NJLookup2024_2025[],6,FALSE)</f>
        <v>Kenneth Molnar</v>
      </c>
      <c r="K36" s="12" t="str">
        <f>VLOOKUP($E36,NJLookup2024_2025[],7,FALSE)</f>
        <v>Paterson Diocese</v>
      </c>
      <c r="L36" s="14">
        <f>$Q$1-D36</f>
        <v>18</v>
      </c>
    </row>
    <row r="37" spans="1:12" x14ac:dyDescent="0.35">
      <c r="A37" s="12">
        <v>5480541</v>
      </c>
      <c r="B37" t="s">
        <v>1019</v>
      </c>
      <c r="C37" s="12" t="s">
        <v>480</v>
      </c>
      <c r="D37" s="15">
        <v>45572</v>
      </c>
      <c r="E37" s="12">
        <v>10206</v>
      </c>
      <c r="F37" s="12" t="str">
        <f>VLOOKUP($E37,NJLookup2024_2025[],2,FALSE)</f>
        <v>Immaculate Heart of Mary</v>
      </c>
      <c r="G37" s="12" t="str">
        <f>VLOOKUP($E37,NJLookup2024_2025[],3,FALSE)</f>
        <v>Wayne</v>
      </c>
      <c r="H37" s="12" t="str">
        <f>VLOOKUP($E37,NJLookup2024_2025[],4,FALSE)</f>
        <v>Paterson</v>
      </c>
      <c r="I37" s="12">
        <f>VLOOKUP($E37,NJLookup2024_2025[],5,FALSE)</f>
        <v>47</v>
      </c>
      <c r="J37" s="11" t="str">
        <f>VLOOKUP($E37,NJLookup2024_2025[],6,FALSE)</f>
        <v>Kenneth Molnar</v>
      </c>
      <c r="K37" s="12" t="str">
        <f>VLOOKUP($E37,NJLookup2024_2025[],7,FALSE)</f>
        <v>Paterson Diocese</v>
      </c>
      <c r="L37" s="14">
        <f>$Q$1-D37</f>
        <v>25</v>
      </c>
    </row>
    <row r="38" spans="1:12" x14ac:dyDescent="0.35">
      <c r="A38" s="12">
        <v>5475008</v>
      </c>
      <c r="B38" t="s">
        <v>947</v>
      </c>
      <c r="C38" s="12" t="s">
        <v>435</v>
      </c>
      <c r="D38" s="15">
        <v>45554</v>
      </c>
      <c r="E38" s="12">
        <v>5920</v>
      </c>
      <c r="F38" s="12" t="str">
        <f>VLOOKUP($E38,NJLookup2024_2025[],2,FALSE)</f>
        <v>Msgr. Joseph R. Brestel</v>
      </c>
      <c r="G38" s="12" t="str">
        <f>VLOOKUP($E38,NJLookup2024_2025[],3,FALSE)</f>
        <v>Hawthorne</v>
      </c>
      <c r="H38" s="12" t="str">
        <f>VLOOKUP($E38,NJLookup2024_2025[],4,FALSE)</f>
        <v>Paterson</v>
      </c>
      <c r="I38" s="12">
        <f>VLOOKUP($E38,NJLookup2024_2025[],5,FALSE)</f>
        <v>47</v>
      </c>
      <c r="J38" s="11" t="str">
        <f>VLOOKUP($E38,NJLookup2024_2025[],6,FALSE)</f>
        <v>Kenneth Molnar</v>
      </c>
      <c r="K38" s="12" t="str">
        <f>VLOOKUP($E38,NJLookup2024_2025[],7,FALSE)</f>
        <v>Paterson Diocese</v>
      </c>
      <c r="L38" s="14">
        <f>$Q$1-D38</f>
        <v>43</v>
      </c>
    </row>
    <row r="40" spans="1:12" x14ac:dyDescent="0.35">
      <c r="A40" s="20">
        <f>COUNTA(Nov_1234[Member '#])</f>
        <v>37</v>
      </c>
      <c r="B40" s="5" t="s">
        <v>784</v>
      </c>
    </row>
  </sheetData>
  <conditionalFormatting sqref="D2:D38 J2:J38">
    <cfRule type="expression" dxfId="8" priority="15222">
      <formula>AND($Q$1-$D2&gt;60,$Q$1-$D2&lt;91)</formula>
    </cfRule>
    <cfRule type="expression" dxfId="7" priority="15223">
      <formula>$Q$1-$D2&gt;90</formula>
    </cfRule>
    <cfRule type="expression" dxfId="6" priority="15224">
      <formula>$Q$1-$D2&lt;61</formula>
    </cfRule>
  </conditionalFormatting>
  <pageMargins left="0.25" right="0.25" top="0.75" bottom="0.75" header="0.3" footer="0.3"/>
  <pageSetup scale="1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56333-584D-4F25-B423-9DC4DF3A0BF2}">
  <sheetPr>
    <pageSetUpPr fitToPage="1"/>
  </sheetPr>
  <dimension ref="A1:S63"/>
  <sheetViews>
    <sheetView zoomScale="116" zoomScaleNormal="116" workbookViewId="0">
      <selection activeCell="A2" sqref="A2"/>
    </sheetView>
  </sheetViews>
  <sheetFormatPr defaultRowHeight="15.5" x14ac:dyDescent="0.35"/>
  <cols>
    <col min="1" max="1" width="11.54296875" style="13" customWidth="1"/>
    <col min="2" max="2" width="22.90625" style="5" customWidth="1"/>
    <col min="4" max="4" width="12.1796875" customWidth="1"/>
    <col min="5" max="5" width="10.26953125" style="5" customWidth="1"/>
    <col min="6" max="6" width="10.36328125" style="5" customWidth="1"/>
    <col min="7" max="7" width="13.08984375" style="5" customWidth="1"/>
    <col min="8" max="8" width="13.7265625" style="5" customWidth="1"/>
    <col min="9" max="9" width="5.81640625" style="5" customWidth="1"/>
    <col min="10" max="10" width="14" style="5" customWidth="1"/>
    <col min="11" max="11" width="20.1796875" style="5" customWidth="1"/>
    <col min="12" max="12" width="8.81640625" style="5" customWidth="1"/>
    <col min="13" max="13" width="2.453125" style="5" customWidth="1"/>
    <col min="14" max="14" width="6" style="5" customWidth="1"/>
    <col min="15" max="15" width="6.1796875" style="5" customWidth="1"/>
    <col min="16" max="16" width="6.36328125" style="5" customWidth="1"/>
    <col min="17" max="17" width="14.90625" style="5" customWidth="1"/>
    <col min="18" max="18" width="14.81640625" style="5" bestFit="1" customWidth="1"/>
    <col min="19" max="19" width="12" style="5" bestFit="1" customWidth="1"/>
    <col min="20" max="16384" width="8.7265625" style="5"/>
  </cols>
  <sheetData>
    <row r="1" spans="1:19" s="18" customFormat="1" x14ac:dyDescent="0.35">
      <c r="A1" s="19" t="s">
        <v>15</v>
      </c>
      <c r="B1" s="16" t="s">
        <v>0</v>
      </c>
      <c r="C1" s="16" t="s">
        <v>16</v>
      </c>
      <c r="D1" s="16" t="s">
        <v>17</v>
      </c>
      <c r="E1" s="16" t="s">
        <v>18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7" t="s">
        <v>807</v>
      </c>
      <c r="N1" s="4" t="s">
        <v>989</v>
      </c>
      <c r="O1" s="2">
        <f>COUNTA(Nov_12346[Member '#])</f>
        <v>60</v>
      </c>
      <c r="P1" s="4" t="s">
        <v>759</v>
      </c>
      <c r="Q1" s="3">
        <v>45597</v>
      </c>
    </row>
    <row r="2" spans="1:19" x14ac:dyDescent="0.35">
      <c r="A2" s="12">
        <v>5484520</v>
      </c>
      <c r="B2" t="s">
        <v>1038</v>
      </c>
      <c r="C2" s="12" t="s">
        <v>65</v>
      </c>
      <c r="D2" s="15">
        <v>45587</v>
      </c>
      <c r="E2" s="12">
        <v>1910</v>
      </c>
      <c r="F2" s="12" t="str">
        <f>VLOOKUP($E2,NJLookup2024_2025[],2,FALSE)</f>
        <v>Liberty</v>
      </c>
      <c r="G2" s="12" t="str">
        <f>VLOOKUP($E2,NJLookup2024_2025[],3,FALSE)</f>
        <v>Bridgeton</v>
      </c>
      <c r="H2" s="12" t="str">
        <f>VLOOKUP($E2,NJLookup2024_2025[],4,FALSE)</f>
        <v>Camden</v>
      </c>
      <c r="I2" s="12">
        <f>VLOOKUP($E2,NJLookup2024_2025[],5,FALSE)</f>
        <v>48</v>
      </c>
      <c r="J2" s="11" t="str">
        <f>VLOOKUP($E2,NJLookup2024_2025[],6,FALSE)</f>
        <v>John Crovo</v>
      </c>
      <c r="K2" s="12" t="str">
        <f>VLOOKUP($E2,NJLookup2024_2025[],7,FALSE)</f>
        <v>Araneo Chapter</v>
      </c>
      <c r="L2" s="14">
        <f>$Q$1-D2</f>
        <v>10</v>
      </c>
      <c r="Q2" s="25"/>
      <c r="S2" s="26"/>
    </row>
    <row r="3" spans="1:19" x14ac:dyDescent="0.35">
      <c r="A3" s="12">
        <v>5431449</v>
      </c>
      <c r="B3" t="s">
        <v>770</v>
      </c>
      <c r="C3" s="12" t="s">
        <v>82</v>
      </c>
      <c r="D3" s="15">
        <v>45551</v>
      </c>
      <c r="E3" s="12">
        <v>2531</v>
      </c>
      <c r="F3" s="12" t="str">
        <f>VLOOKUP($E3,NJLookup2024_2025[],2,FALSE)</f>
        <v>Vineland</v>
      </c>
      <c r="G3" s="12" t="str">
        <f>VLOOKUP($E3,NJLookup2024_2025[],3,FALSE)</f>
        <v>Vineland</v>
      </c>
      <c r="H3" s="12" t="str">
        <f>VLOOKUP($E3,NJLookup2024_2025[],4,FALSE)</f>
        <v>Camden</v>
      </c>
      <c r="I3" s="12">
        <f>VLOOKUP($E3,NJLookup2024_2025[],5,FALSE)</f>
        <v>48</v>
      </c>
      <c r="J3" s="11" t="str">
        <f>VLOOKUP($E3,NJLookup2024_2025[],6,FALSE)</f>
        <v>John Crovo</v>
      </c>
      <c r="K3" s="12" t="str">
        <f>VLOOKUP($E3,NJLookup2024_2025[],7,FALSE)</f>
        <v>Araneo Chapter</v>
      </c>
      <c r="L3" s="14">
        <f>$Q$1-D3</f>
        <v>46</v>
      </c>
      <c r="P3" s="1"/>
      <c r="Q3" s="1"/>
      <c r="R3" s="27"/>
      <c r="S3" s="27"/>
    </row>
    <row r="4" spans="1:19" x14ac:dyDescent="0.35">
      <c r="A4" s="12">
        <v>5441277</v>
      </c>
      <c r="B4" t="s">
        <v>792</v>
      </c>
      <c r="C4" s="12" t="s">
        <v>280</v>
      </c>
      <c r="D4" s="15">
        <v>45551</v>
      </c>
      <c r="E4" s="12">
        <v>2531</v>
      </c>
      <c r="F4" s="12" t="str">
        <f>VLOOKUP($E4,NJLookup2024_2025[],2,FALSE)</f>
        <v>Vineland</v>
      </c>
      <c r="G4" s="12" t="str">
        <f>VLOOKUP($E4,NJLookup2024_2025[],3,FALSE)</f>
        <v>Vineland</v>
      </c>
      <c r="H4" s="12" t="str">
        <f>VLOOKUP($E4,NJLookup2024_2025[],4,FALSE)</f>
        <v>Camden</v>
      </c>
      <c r="I4" s="12">
        <f>VLOOKUP($E4,NJLookup2024_2025[],5,FALSE)</f>
        <v>48</v>
      </c>
      <c r="J4" s="11" t="str">
        <f>VLOOKUP($E4,NJLookup2024_2025[],6,FALSE)</f>
        <v>John Crovo</v>
      </c>
      <c r="K4" s="12" t="str">
        <f>VLOOKUP($E4,NJLookup2024_2025[],7,FALSE)</f>
        <v>Araneo Chapter</v>
      </c>
      <c r="L4" s="14">
        <f>$Q$1-D4</f>
        <v>46</v>
      </c>
      <c r="R4" s="27"/>
      <c r="S4" s="27"/>
    </row>
    <row r="5" spans="1:19" x14ac:dyDescent="0.35">
      <c r="A5" s="12">
        <v>5445432</v>
      </c>
      <c r="B5" t="s">
        <v>814</v>
      </c>
      <c r="C5" s="12" t="s">
        <v>280</v>
      </c>
      <c r="D5" s="15">
        <v>45422</v>
      </c>
      <c r="E5" s="12">
        <v>2531</v>
      </c>
      <c r="F5" s="12" t="str">
        <f>VLOOKUP($E5,NJLookup2024_2025[],2,FALSE)</f>
        <v>Vineland</v>
      </c>
      <c r="G5" s="12" t="str">
        <f>VLOOKUP($E5,NJLookup2024_2025[],3,FALSE)</f>
        <v>Vineland</v>
      </c>
      <c r="H5" s="12" t="str">
        <f>VLOOKUP($E5,NJLookup2024_2025[],4,FALSE)</f>
        <v>Camden</v>
      </c>
      <c r="I5" s="12">
        <f>VLOOKUP($E5,NJLookup2024_2025[],5,FALSE)</f>
        <v>48</v>
      </c>
      <c r="J5" s="11" t="str">
        <f>VLOOKUP($E5,NJLookup2024_2025[],6,FALSE)</f>
        <v>John Crovo</v>
      </c>
      <c r="K5" s="12" t="str">
        <f>VLOOKUP($E5,NJLookup2024_2025[],7,FALSE)</f>
        <v>Araneo Chapter</v>
      </c>
      <c r="L5" s="14">
        <f>$Q$1-D5</f>
        <v>175</v>
      </c>
      <c r="R5" s="27"/>
      <c r="S5" s="27"/>
    </row>
    <row r="6" spans="1:19" x14ac:dyDescent="0.35">
      <c r="A6" s="12">
        <v>5423318</v>
      </c>
      <c r="B6" t="s">
        <v>755</v>
      </c>
      <c r="C6" s="12" t="s">
        <v>65</v>
      </c>
      <c r="D6" s="15">
        <v>45342</v>
      </c>
      <c r="E6" s="12">
        <v>1778</v>
      </c>
      <c r="F6" s="12" t="str">
        <f>VLOOKUP($E6,NJLookup2024_2025[],2,FALSE)</f>
        <v>Millville</v>
      </c>
      <c r="G6" s="12" t="str">
        <f>VLOOKUP($E6,NJLookup2024_2025[],3,FALSE)</f>
        <v>Millville</v>
      </c>
      <c r="H6" s="12" t="str">
        <f>VLOOKUP($E6,NJLookup2024_2025[],4,FALSE)</f>
        <v>Camden</v>
      </c>
      <c r="I6" s="12">
        <f>VLOOKUP($E6,NJLookup2024_2025[],5,FALSE)</f>
        <v>48</v>
      </c>
      <c r="J6" s="11" t="str">
        <f>VLOOKUP($E6,NJLookup2024_2025[],6,FALSE)</f>
        <v>John Crovo</v>
      </c>
      <c r="K6" s="12" t="str">
        <f>VLOOKUP($E6,NJLookup2024_2025[],7,FALSE)</f>
        <v>Araneo Chapter</v>
      </c>
      <c r="L6" s="14">
        <f>$Q$1-D6</f>
        <v>255</v>
      </c>
      <c r="R6" s="27"/>
      <c r="S6" s="27"/>
    </row>
    <row r="7" spans="1:19" x14ac:dyDescent="0.35">
      <c r="A7" s="12">
        <v>5479202</v>
      </c>
      <c r="B7" t="s">
        <v>962</v>
      </c>
      <c r="C7" s="12" t="s">
        <v>982</v>
      </c>
      <c r="D7" s="15">
        <v>45565</v>
      </c>
      <c r="E7" s="12">
        <v>6277</v>
      </c>
      <c r="F7" s="12" t="str">
        <f>VLOOKUP($E7,NJLookup2024_2025[],2,FALSE)</f>
        <v>All Saints</v>
      </c>
      <c r="G7" s="12" t="str">
        <f>VLOOKUP($E7,NJLookup2024_2025[],3,FALSE)</f>
        <v>Northfield</v>
      </c>
      <c r="H7" s="12" t="str">
        <f>VLOOKUP($E7,NJLookup2024_2025[],4,FALSE)</f>
        <v>Camden</v>
      </c>
      <c r="I7" s="12">
        <f>VLOOKUP($E7,NJLookup2024_2025[],5,FALSE)</f>
        <v>50</v>
      </c>
      <c r="J7" s="11" t="str">
        <f>VLOOKUP($E7,NJLookup2024_2025[],6,FALSE)</f>
        <v>Philip Keller</v>
      </c>
      <c r="K7" s="12" t="str">
        <f>VLOOKUP($E7,NJLookup2024_2025[],7,FALSE)</f>
        <v>Araneo Chapter</v>
      </c>
      <c r="L7" s="14">
        <f>$Q$1-D7</f>
        <v>32</v>
      </c>
      <c r="R7" s="27"/>
      <c r="S7" s="27"/>
    </row>
    <row r="8" spans="1:19" x14ac:dyDescent="0.35">
      <c r="A8" s="12">
        <v>5472271</v>
      </c>
      <c r="B8" t="s">
        <v>936</v>
      </c>
      <c r="C8" s="12" t="s">
        <v>331</v>
      </c>
      <c r="D8" s="15">
        <v>45551</v>
      </c>
      <c r="E8" s="12">
        <v>6277</v>
      </c>
      <c r="F8" s="12" t="str">
        <f>VLOOKUP($E8,NJLookup2024_2025[],2,FALSE)</f>
        <v>All Saints</v>
      </c>
      <c r="G8" s="12" t="str">
        <f>VLOOKUP($E8,NJLookup2024_2025[],3,FALSE)</f>
        <v>Northfield</v>
      </c>
      <c r="H8" s="12" t="str">
        <f>VLOOKUP($E8,NJLookup2024_2025[],4,FALSE)</f>
        <v>Camden</v>
      </c>
      <c r="I8" s="12">
        <f>VLOOKUP($E8,NJLookup2024_2025[],5,FALSE)</f>
        <v>50</v>
      </c>
      <c r="J8" s="11" t="str">
        <f>VLOOKUP($E8,NJLookup2024_2025[],6,FALSE)</f>
        <v>Philip Keller</v>
      </c>
      <c r="K8" s="12" t="str">
        <f>VLOOKUP($E8,NJLookup2024_2025[],7,FALSE)</f>
        <v>Araneo Chapter</v>
      </c>
      <c r="L8" s="14">
        <f>$Q$1-D8</f>
        <v>46</v>
      </c>
      <c r="R8" s="27"/>
      <c r="S8" s="27"/>
    </row>
    <row r="9" spans="1:19" x14ac:dyDescent="0.35">
      <c r="A9" s="12">
        <v>5468281</v>
      </c>
      <c r="B9" t="s">
        <v>892</v>
      </c>
      <c r="C9" s="12" t="s">
        <v>138</v>
      </c>
      <c r="D9" s="15">
        <v>45524</v>
      </c>
      <c r="E9" s="12">
        <v>10220</v>
      </c>
      <c r="F9" s="12" t="str">
        <f>VLOOKUP($E9,NJLookup2024_2025[],2,FALSE)</f>
        <v>St. Joseph's</v>
      </c>
      <c r="G9" s="12" t="str">
        <f>VLOOKUP($E9,NJLookup2024_2025[],3,FALSE)</f>
        <v>Somers Point</v>
      </c>
      <c r="H9" s="12" t="str">
        <f>VLOOKUP($E9,NJLookup2024_2025[],4,FALSE)</f>
        <v>Camden</v>
      </c>
      <c r="I9" s="12">
        <f>VLOOKUP($E9,NJLookup2024_2025[],5,FALSE)</f>
        <v>50</v>
      </c>
      <c r="J9" s="11" t="str">
        <f>VLOOKUP($E9,NJLookup2024_2025[],6,FALSE)</f>
        <v>Philip Keller</v>
      </c>
      <c r="K9" s="12" t="str">
        <f>VLOOKUP($E9,NJLookup2024_2025[],7,FALSE)</f>
        <v>Araneo Chapter</v>
      </c>
      <c r="L9" s="14">
        <f>$Q$1-D9</f>
        <v>73</v>
      </c>
    </row>
    <row r="10" spans="1:19" x14ac:dyDescent="0.35">
      <c r="A10" s="12">
        <v>5423234</v>
      </c>
      <c r="B10" t="s">
        <v>756</v>
      </c>
      <c r="C10" s="12" t="s">
        <v>41</v>
      </c>
      <c r="D10" s="15">
        <v>45341</v>
      </c>
      <c r="E10" s="12">
        <v>3451</v>
      </c>
      <c r="F10" s="12" t="str">
        <f>VLOOKUP($E10,NJLookup2024_2025[],2,FALSE)</f>
        <v>St. Vincent De Paul</v>
      </c>
      <c r="G10" s="12" t="str">
        <f>VLOOKUP($E10,NJLookup2024_2025[],3,FALSE)</f>
        <v>Mays Landing</v>
      </c>
      <c r="H10" s="12" t="str">
        <f>VLOOKUP($E10,NJLookup2024_2025[],4,FALSE)</f>
        <v>Camden</v>
      </c>
      <c r="I10" s="12">
        <f>VLOOKUP($E10,NJLookup2024_2025[],5,FALSE)</f>
        <v>50</v>
      </c>
      <c r="J10" s="11" t="str">
        <f>VLOOKUP($E10,NJLookup2024_2025[],6,FALSE)</f>
        <v>Philip Keller</v>
      </c>
      <c r="K10" s="12" t="str">
        <f>VLOOKUP($E10,NJLookup2024_2025[],7,FALSE)</f>
        <v>Araneo Chapter</v>
      </c>
      <c r="L10" s="14">
        <f>$Q$1-D10</f>
        <v>256</v>
      </c>
    </row>
    <row r="11" spans="1:19" x14ac:dyDescent="0.35">
      <c r="A11" s="12">
        <v>5416252</v>
      </c>
      <c r="B11" t="s">
        <v>752</v>
      </c>
      <c r="C11" s="12" t="s">
        <v>138</v>
      </c>
      <c r="D11" s="15">
        <v>45316</v>
      </c>
      <c r="E11" s="12">
        <v>12868</v>
      </c>
      <c r="F11" s="12" t="str">
        <f>VLOOKUP($E11,NJLookup2024_2025[],2,FALSE)</f>
        <v>St. Katharine Drexel</v>
      </c>
      <c r="G11" s="12" t="str">
        <f>VLOOKUP($E11,NJLookup2024_2025[],3,FALSE)</f>
        <v>Egg Harbor Twp</v>
      </c>
      <c r="H11" s="12" t="str">
        <f>VLOOKUP($E11,NJLookup2024_2025[],4,FALSE)</f>
        <v>Camden</v>
      </c>
      <c r="I11" s="12">
        <f>VLOOKUP($E11,NJLookup2024_2025[],5,FALSE)</f>
        <v>50</v>
      </c>
      <c r="J11" s="11" t="str">
        <f>VLOOKUP($E11,NJLookup2024_2025[],6,FALSE)</f>
        <v>Philip Keller</v>
      </c>
      <c r="K11" s="12" t="str">
        <f>VLOOKUP($E11,NJLookup2024_2025[],7,FALSE)</f>
        <v>Araneo Chapter</v>
      </c>
      <c r="L11" s="14">
        <f>$Q$1-D11</f>
        <v>281</v>
      </c>
    </row>
    <row r="12" spans="1:19" x14ac:dyDescent="0.35">
      <c r="A12" s="12">
        <v>5487158</v>
      </c>
      <c r="B12" t="s">
        <v>1067</v>
      </c>
      <c r="C12" s="12" t="s">
        <v>482</v>
      </c>
      <c r="D12" s="15">
        <v>45595</v>
      </c>
      <c r="E12" s="12">
        <v>6364</v>
      </c>
      <c r="F12" s="12" t="str">
        <f>VLOOKUP($E12,NJLookup2024_2025[],2,FALSE)</f>
        <v>Incarnation</v>
      </c>
      <c r="G12" s="12" t="str">
        <f>VLOOKUP($E12,NJLookup2024_2025[],3,FALSE)</f>
        <v>Mantua</v>
      </c>
      <c r="H12" s="12" t="str">
        <f>VLOOKUP($E12,NJLookup2024_2025[],4,FALSE)</f>
        <v>Camden</v>
      </c>
      <c r="I12" s="12">
        <f>VLOOKUP($E12,NJLookup2024_2025[],5,FALSE)</f>
        <v>52</v>
      </c>
      <c r="J12" s="11" t="str">
        <f>VLOOKUP($E12,NJLookup2024_2025[],6,FALSE)</f>
        <v>B. Scott Greenwald</v>
      </c>
      <c r="K12" s="12" t="str">
        <f>VLOOKUP($E12,NJLookup2024_2025[],7,FALSE)</f>
        <v>Saint John Paul II Chapter</v>
      </c>
      <c r="L12" s="14">
        <f>$Q$1-D12</f>
        <v>2</v>
      </c>
    </row>
    <row r="13" spans="1:19" x14ac:dyDescent="0.35">
      <c r="A13" s="12">
        <v>5487232</v>
      </c>
      <c r="B13" t="s">
        <v>1112</v>
      </c>
      <c r="C13" s="12" t="s">
        <v>553</v>
      </c>
      <c r="D13" s="15">
        <v>45595</v>
      </c>
      <c r="E13" s="12">
        <v>4154</v>
      </c>
      <c r="F13" s="12" t="str">
        <f>VLOOKUP($E13,NJLookup2024_2025[],2,FALSE)</f>
        <v>Queen of Heaven</v>
      </c>
      <c r="G13" s="12" t="str">
        <f>VLOOKUP($E13,NJLookup2024_2025[],3,FALSE)</f>
        <v>Paulsboro</v>
      </c>
      <c r="H13" s="12" t="str">
        <f>VLOOKUP($E13,NJLookup2024_2025[],4,FALSE)</f>
        <v>Camden</v>
      </c>
      <c r="I13" s="12">
        <f>VLOOKUP($E13,NJLookup2024_2025[],5,FALSE)</f>
        <v>52</v>
      </c>
      <c r="J13" s="11" t="str">
        <f>VLOOKUP($E13,NJLookup2024_2025[],6,FALSE)</f>
        <v>B. Scott Greenwald</v>
      </c>
      <c r="K13" s="12" t="str">
        <f>VLOOKUP($E13,NJLookup2024_2025[],7,FALSE)</f>
        <v>Saint John Paul II Chapter</v>
      </c>
      <c r="L13" s="14">
        <f>$Q$1-D13</f>
        <v>2</v>
      </c>
    </row>
    <row r="14" spans="1:19" x14ac:dyDescent="0.35">
      <c r="A14" s="12">
        <v>5479267</v>
      </c>
      <c r="B14" t="s">
        <v>963</v>
      </c>
      <c r="C14" s="12" t="s">
        <v>968</v>
      </c>
      <c r="D14" s="15">
        <v>45565</v>
      </c>
      <c r="E14" s="12">
        <v>4154</v>
      </c>
      <c r="F14" s="12" t="str">
        <f>VLOOKUP($E14,NJLookup2024_2025[],2,FALSE)</f>
        <v>Queen of Heaven</v>
      </c>
      <c r="G14" s="12" t="str">
        <f>VLOOKUP($E14,NJLookup2024_2025[],3,FALSE)</f>
        <v>Paulsboro</v>
      </c>
      <c r="H14" s="12" t="str">
        <f>VLOOKUP($E14,NJLookup2024_2025[],4,FALSE)</f>
        <v>Camden</v>
      </c>
      <c r="I14" s="12">
        <f>VLOOKUP($E14,NJLookup2024_2025[],5,FALSE)</f>
        <v>52</v>
      </c>
      <c r="J14" s="11" t="str">
        <f>VLOOKUP($E14,NJLookup2024_2025[],6,FALSE)</f>
        <v>B. Scott Greenwald</v>
      </c>
      <c r="K14" s="12" t="str">
        <f>VLOOKUP($E14,NJLookup2024_2025[],7,FALSE)</f>
        <v>Saint John Paul II Chapter</v>
      </c>
      <c r="L14" s="14">
        <f>$Q$1-D14</f>
        <v>32</v>
      </c>
    </row>
    <row r="15" spans="1:19" x14ac:dyDescent="0.35">
      <c r="A15" s="12">
        <v>5474240</v>
      </c>
      <c r="B15" t="s">
        <v>967</v>
      </c>
      <c r="C15" s="12" t="s">
        <v>968</v>
      </c>
      <c r="D15" s="15">
        <v>45551</v>
      </c>
      <c r="E15" s="12">
        <v>4154</v>
      </c>
      <c r="F15" s="12" t="str">
        <f>VLOOKUP($E15,NJLookup2024_2025[],2,FALSE)</f>
        <v>Queen of Heaven</v>
      </c>
      <c r="G15" s="12" t="str">
        <f>VLOOKUP($E15,NJLookup2024_2025[],3,FALSE)</f>
        <v>Paulsboro</v>
      </c>
      <c r="H15" s="12" t="str">
        <f>VLOOKUP($E15,NJLookup2024_2025[],4,FALSE)</f>
        <v>Camden</v>
      </c>
      <c r="I15" s="12">
        <f>VLOOKUP($E15,NJLookup2024_2025[],5,FALSE)</f>
        <v>52</v>
      </c>
      <c r="J15" s="11" t="str">
        <f>VLOOKUP($E15,NJLookup2024_2025[],6,FALSE)</f>
        <v>B. Scott Greenwald</v>
      </c>
      <c r="K15" s="12" t="str">
        <f>VLOOKUP($E15,NJLookup2024_2025[],7,FALSE)</f>
        <v>Saint John Paul II Chapter</v>
      </c>
      <c r="L15" s="14">
        <f>$Q$1-D15</f>
        <v>46</v>
      </c>
    </row>
    <row r="16" spans="1:19" x14ac:dyDescent="0.35">
      <c r="A16" s="12">
        <v>5486670</v>
      </c>
      <c r="B16" t="s">
        <v>1058</v>
      </c>
      <c r="C16" s="12" t="s">
        <v>102</v>
      </c>
      <c r="D16" s="15">
        <v>45595</v>
      </c>
      <c r="E16" s="12">
        <v>6342</v>
      </c>
      <c r="F16" s="12" t="str">
        <f>VLOOKUP($E16,NJLookup2024_2025[],2,FALSE)</f>
        <v>Villa Marie</v>
      </c>
      <c r="G16" s="12" t="str">
        <f>VLOOKUP($E16,NJLookup2024_2025[],3,FALSE)</f>
        <v>Pomona</v>
      </c>
      <c r="H16" s="12" t="str">
        <f>VLOOKUP($E16,NJLookup2024_2025[],4,FALSE)</f>
        <v>Camden</v>
      </c>
      <c r="I16" s="12">
        <f>VLOOKUP($E16,NJLookup2024_2025[],5,FALSE)</f>
        <v>54</v>
      </c>
      <c r="J16" s="11" t="str">
        <f>VLOOKUP($E16,NJLookup2024_2025[],6,FALSE)</f>
        <v>C. Mark Middleton</v>
      </c>
      <c r="K16" s="12" t="str">
        <f>VLOOKUP($E16,NJLookup2024_2025[],7,FALSE)</f>
        <v>Araneo Chapter</v>
      </c>
      <c r="L16" s="14">
        <f>$Q$1-D16</f>
        <v>2</v>
      </c>
    </row>
    <row r="17" spans="1:12" x14ac:dyDescent="0.35">
      <c r="A17" s="12">
        <v>5480885</v>
      </c>
      <c r="B17" t="s">
        <v>1069</v>
      </c>
      <c r="C17" s="12" t="s">
        <v>102</v>
      </c>
      <c r="D17" s="15">
        <v>45572</v>
      </c>
      <c r="E17" s="12">
        <v>6342</v>
      </c>
      <c r="F17" s="12" t="str">
        <f>VLOOKUP($E17,NJLookup2024_2025[],2,FALSE)</f>
        <v>Villa Marie</v>
      </c>
      <c r="G17" s="12" t="str">
        <f>VLOOKUP($E17,NJLookup2024_2025[],3,FALSE)</f>
        <v>Pomona</v>
      </c>
      <c r="H17" s="12" t="str">
        <f>VLOOKUP($E17,NJLookup2024_2025[],4,FALSE)</f>
        <v>Camden</v>
      </c>
      <c r="I17" s="12">
        <f>VLOOKUP($E17,NJLookup2024_2025[],5,FALSE)</f>
        <v>54</v>
      </c>
      <c r="J17" s="11" t="str">
        <f>VLOOKUP($E17,NJLookup2024_2025[],6,FALSE)</f>
        <v>C. Mark Middleton</v>
      </c>
      <c r="K17" s="12" t="str">
        <f>VLOOKUP($E17,NJLookup2024_2025[],7,FALSE)</f>
        <v>Araneo Chapter</v>
      </c>
      <c r="L17" s="14">
        <f>$Q$1-D17</f>
        <v>25</v>
      </c>
    </row>
    <row r="18" spans="1:12" x14ac:dyDescent="0.35">
      <c r="A18" s="12">
        <v>5458924</v>
      </c>
      <c r="B18" t="s">
        <v>845</v>
      </c>
      <c r="C18" s="12" t="s">
        <v>846</v>
      </c>
      <c r="D18" s="15">
        <v>45562</v>
      </c>
      <c r="E18" s="12">
        <v>6735</v>
      </c>
      <c r="F18" s="12" t="str">
        <f>VLOOKUP($E18,NJLookup2024_2025[],2,FALSE)</f>
        <v>St. Peters</v>
      </c>
      <c r="G18" s="12" t="str">
        <f>VLOOKUP($E18,NJLookup2024_2025[],3,FALSE)</f>
        <v>Merchantville</v>
      </c>
      <c r="H18" s="12" t="str">
        <f>VLOOKUP($E18,NJLookup2024_2025[],4,FALSE)</f>
        <v>Camden</v>
      </c>
      <c r="I18" s="12">
        <f>VLOOKUP($E18,NJLookup2024_2025[],5,FALSE)</f>
        <v>55</v>
      </c>
      <c r="J18" s="11" t="str">
        <f>VLOOKUP($E18,NJLookup2024_2025[],6,FALSE)</f>
        <v>John J. McNutt</v>
      </c>
      <c r="K18" s="12" t="str">
        <f>VLOOKUP($E18,NJLookup2024_2025[],7,FALSE)</f>
        <v>Saint John Paul II Chapter</v>
      </c>
      <c r="L18" s="14">
        <f>$Q$1-D18</f>
        <v>35</v>
      </c>
    </row>
    <row r="19" spans="1:12" x14ac:dyDescent="0.35">
      <c r="A19" s="12">
        <v>5459141</v>
      </c>
      <c r="B19" t="s">
        <v>849</v>
      </c>
      <c r="C19" s="12" t="s">
        <v>448</v>
      </c>
      <c r="D19" s="15">
        <v>45562</v>
      </c>
      <c r="E19" s="12">
        <v>6735</v>
      </c>
      <c r="F19" s="12" t="str">
        <f>VLOOKUP($E19,NJLookup2024_2025[],2,FALSE)</f>
        <v>St. Peters</v>
      </c>
      <c r="G19" s="12" t="str">
        <f>VLOOKUP($E19,NJLookup2024_2025[],3,FALSE)</f>
        <v>Merchantville</v>
      </c>
      <c r="H19" s="12" t="str">
        <f>VLOOKUP($E19,NJLookup2024_2025[],4,FALSE)</f>
        <v>Camden</v>
      </c>
      <c r="I19" s="12">
        <f>VLOOKUP($E19,NJLookup2024_2025[],5,FALSE)</f>
        <v>55</v>
      </c>
      <c r="J19" s="11" t="str">
        <f>VLOOKUP($E19,NJLookup2024_2025[],6,FALSE)</f>
        <v>John J. McNutt</v>
      </c>
      <c r="K19" s="12" t="str">
        <f>VLOOKUP($E19,NJLookup2024_2025[],7,FALSE)</f>
        <v>Saint John Paul II Chapter</v>
      </c>
      <c r="L19" s="14">
        <f>$Q$1-D19</f>
        <v>35</v>
      </c>
    </row>
    <row r="20" spans="1:12" x14ac:dyDescent="0.35">
      <c r="A20" s="12">
        <v>5474553</v>
      </c>
      <c r="B20" t="s">
        <v>944</v>
      </c>
      <c r="C20" s="12" t="s">
        <v>747</v>
      </c>
      <c r="D20" s="15">
        <v>45552</v>
      </c>
      <c r="E20" s="12">
        <v>6735</v>
      </c>
      <c r="F20" s="12" t="str">
        <f>VLOOKUP($E20,NJLookup2024_2025[],2,FALSE)</f>
        <v>St. Peters</v>
      </c>
      <c r="G20" s="12" t="str">
        <f>VLOOKUP($E20,NJLookup2024_2025[],3,FALSE)</f>
        <v>Merchantville</v>
      </c>
      <c r="H20" s="12" t="str">
        <f>VLOOKUP($E20,NJLookup2024_2025[],4,FALSE)</f>
        <v>Camden</v>
      </c>
      <c r="I20" s="12">
        <f>VLOOKUP($E20,NJLookup2024_2025[],5,FALSE)</f>
        <v>55</v>
      </c>
      <c r="J20" s="11" t="str">
        <f>VLOOKUP($E20,NJLookup2024_2025[],6,FALSE)</f>
        <v>John J. McNutt</v>
      </c>
      <c r="K20" s="12" t="str">
        <f>VLOOKUP($E20,NJLookup2024_2025[],7,FALSE)</f>
        <v>Saint John Paul II Chapter</v>
      </c>
      <c r="L20" s="14">
        <f>$Q$1-D20</f>
        <v>45</v>
      </c>
    </row>
    <row r="21" spans="1:12" x14ac:dyDescent="0.35">
      <c r="A21" s="12">
        <v>5463297</v>
      </c>
      <c r="B21" t="s">
        <v>875</v>
      </c>
      <c r="C21" s="12" t="s">
        <v>112</v>
      </c>
      <c r="D21" s="15">
        <v>45495</v>
      </c>
      <c r="E21" s="12">
        <v>6735</v>
      </c>
      <c r="F21" s="12" t="str">
        <f>VLOOKUP($E21,NJLookup2024_2025[],2,FALSE)</f>
        <v>St. Peters</v>
      </c>
      <c r="G21" s="12" t="str">
        <f>VLOOKUP($E21,NJLookup2024_2025[],3,FALSE)</f>
        <v>Merchantville</v>
      </c>
      <c r="H21" s="12" t="str">
        <f>VLOOKUP($E21,NJLookup2024_2025[],4,FALSE)</f>
        <v>Camden</v>
      </c>
      <c r="I21" s="12">
        <f>VLOOKUP($E21,NJLookup2024_2025[],5,FALSE)</f>
        <v>55</v>
      </c>
      <c r="J21" s="11" t="str">
        <f>VLOOKUP($E21,NJLookup2024_2025[],6,FALSE)</f>
        <v>John J. McNutt</v>
      </c>
      <c r="K21" s="12" t="str">
        <f>VLOOKUP($E21,NJLookup2024_2025[],7,FALSE)</f>
        <v>Saint John Paul II Chapter</v>
      </c>
      <c r="L21" s="14">
        <f>$Q$1-D21</f>
        <v>102</v>
      </c>
    </row>
    <row r="22" spans="1:12" x14ac:dyDescent="0.35">
      <c r="A22" s="12">
        <v>5436477</v>
      </c>
      <c r="B22" t="s">
        <v>785</v>
      </c>
      <c r="C22" s="12" t="s">
        <v>448</v>
      </c>
      <c r="D22" s="15">
        <v>45390</v>
      </c>
      <c r="E22" s="12">
        <v>3784</v>
      </c>
      <c r="F22" s="12" t="str">
        <f>VLOOKUP($E22,NJLookup2024_2025[],2,FALSE)</f>
        <v>Marian</v>
      </c>
      <c r="G22" s="12" t="str">
        <f>VLOOKUP($E22,NJLookup2024_2025[],3,FALSE)</f>
        <v>Haddonfield</v>
      </c>
      <c r="H22" s="12" t="str">
        <f>VLOOKUP($E22,NJLookup2024_2025[],4,FALSE)</f>
        <v>Camden</v>
      </c>
      <c r="I22" s="12">
        <f>VLOOKUP($E22,NJLookup2024_2025[],5,FALSE)</f>
        <v>55</v>
      </c>
      <c r="J22" s="11" t="str">
        <f>VLOOKUP($E22,NJLookup2024_2025[],6,FALSE)</f>
        <v>John J. McNutt</v>
      </c>
      <c r="K22" s="12" t="str">
        <f>VLOOKUP($E22,NJLookup2024_2025[],7,FALSE)</f>
        <v>Saint John Paul II Chapter</v>
      </c>
      <c r="L22" s="14">
        <f>$Q$1-D22</f>
        <v>207</v>
      </c>
    </row>
    <row r="23" spans="1:12" x14ac:dyDescent="0.35">
      <c r="A23" s="12">
        <v>5435140</v>
      </c>
      <c r="B23" t="s">
        <v>801</v>
      </c>
      <c r="C23" s="12" t="s">
        <v>126</v>
      </c>
      <c r="D23" s="15">
        <v>45384</v>
      </c>
      <c r="E23" s="12">
        <v>6735</v>
      </c>
      <c r="F23" s="12" t="str">
        <f>VLOOKUP($E23,NJLookup2024_2025[],2,FALSE)</f>
        <v>St. Peters</v>
      </c>
      <c r="G23" s="12" t="str">
        <f>VLOOKUP($E23,NJLookup2024_2025[],3,FALSE)</f>
        <v>Merchantville</v>
      </c>
      <c r="H23" s="12" t="str">
        <f>VLOOKUP($E23,NJLookup2024_2025[],4,FALSE)</f>
        <v>Camden</v>
      </c>
      <c r="I23" s="12">
        <f>VLOOKUP($E23,NJLookup2024_2025[],5,FALSE)</f>
        <v>55</v>
      </c>
      <c r="J23" s="11" t="str">
        <f>VLOOKUP($E23,NJLookup2024_2025[],6,FALSE)</f>
        <v>John J. McNutt</v>
      </c>
      <c r="K23" s="12" t="str">
        <f>VLOOKUP($E23,NJLookup2024_2025[],7,FALSE)</f>
        <v>Saint John Paul II Chapter</v>
      </c>
      <c r="L23" s="14">
        <f>$Q$1-D23</f>
        <v>213</v>
      </c>
    </row>
    <row r="24" spans="1:12" x14ac:dyDescent="0.35">
      <c r="A24" s="12">
        <v>5408140</v>
      </c>
      <c r="B24" t="s">
        <v>741</v>
      </c>
      <c r="C24" s="12" t="s">
        <v>112</v>
      </c>
      <c r="D24" s="15">
        <v>45278</v>
      </c>
      <c r="E24" s="12">
        <v>6735</v>
      </c>
      <c r="F24" s="12" t="str">
        <f>VLOOKUP($E24,NJLookup2024_2025[],2,FALSE)</f>
        <v>St. Peters</v>
      </c>
      <c r="G24" s="12" t="str">
        <f>VLOOKUP($E24,NJLookup2024_2025[],3,FALSE)</f>
        <v>Merchantville</v>
      </c>
      <c r="H24" s="12" t="str">
        <f>VLOOKUP($E24,NJLookup2024_2025[],4,FALSE)</f>
        <v>Camden</v>
      </c>
      <c r="I24" s="12">
        <f>VLOOKUP($E24,NJLookup2024_2025[],5,FALSE)</f>
        <v>55</v>
      </c>
      <c r="J24" s="11" t="str">
        <f>VLOOKUP($E24,NJLookup2024_2025[],6,FALSE)</f>
        <v>John J. McNutt</v>
      </c>
      <c r="K24" s="12" t="str">
        <f>VLOOKUP($E24,NJLookup2024_2025[],7,FALSE)</f>
        <v>Saint John Paul II Chapter</v>
      </c>
      <c r="L24" s="14">
        <f>$Q$1-D24</f>
        <v>319</v>
      </c>
    </row>
    <row r="25" spans="1:12" x14ac:dyDescent="0.35">
      <c r="A25" s="12">
        <v>5487053</v>
      </c>
      <c r="B25" t="s">
        <v>1104</v>
      </c>
      <c r="C25" s="12" t="s">
        <v>1105</v>
      </c>
      <c r="D25" s="15">
        <v>45594</v>
      </c>
      <c r="E25" s="12">
        <v>1443</v>
      </c>
      <c r="F25" s="12" t="str">
        <f>VLOOKUP($E25,NJLookup2024_2025[],2,FALSE)</f>
        <v>Santa Maria</v>
      </c>
      <c r="G25" s="12" t="str">
        <f>VLOOKUP($E25,NJLookup2024_2025[],3,FALSE)</f>
        <v>Haddon Twp.</v>
      </c>
      <c r="H25" s="12" t="str">
        <f>VLOOKUP($E25,NJLookup2024_2025[],4,FALSE)</f>
        <v>Camden</v>
      </c>
      <c r="I25" s="12">
        <f>VLOOKUP($E25,NJLookup2024_2025[],5,FALSE)</f>
        <v>56</v>
      </c>
      <c r="J25" s="11" t="str">
        <f>VLOOKUP($E25,NJLookup2024_2025[],6,FALSE)</f>
        <v>Richard MacDonald</v>
      </c>
      <c r="K25" s="12" t="str">
        <f>VLOOKUP($E25,NJLookup2024_2025[],7,FALSE)</f>
        <v>Saint John Paul II Chapter</v>
      </c>
      <c r="L25" s="14">
        <f>$Q$1-D25</f>
        <v>3</v>
      </c>
    </row>
    <row r="26" spans="1:12" x14ac:dyDescent="0.35">
      <c r="A26" s="12">
        <v>5486812</v>
      </c>
      <c r="B26" t="s">
        <v>1106</v>
      </c>
      <c r="C26" s="12" t="s">
        <v>1107</v>
      </c>
      <c r="D26" s="15">
        <v>45594</v>
      </c>
      <c r="E26" s="12">
        <v>1443</v>
      </c>
      <c r="F26" s="12" t="str">
        <f>VLOOKUP($E26,NJLookup2024_2025[],2,FALSE)</f>
        <v>Santa Maria</v>
      </c>
      <c r="G26" s="12" t="str">
        <f>VLOOKUP($E26,NJLookup2024_2025[],3,FALSE)</f>
        <v>Haddon Twp.</v>
      </c>
      <c r="H26" s="12" t="str">
        <f>VLOOKUP($E26,NJLookup2024_2025[],4,FALSE)</f>
        <v>Camden</v>
      </c>
      <c r="I26" s="12">
        <f>VLOOKUP($E26,NJLookup2024_2025[],5,FALSE)</f>
        <v>56</v>
      </c>
      <c r="J26" s="11" t="str">
        <f>VLOOKUP($E26,NJLookup2024_2025[],6,FALSE)</f>
        <v>Richard MacDonald</v>
      </c>
      <c r="K26" s="12" t="str">
        <f>VLOOKUP($E26,NJLookup2024_2025[],7,FALSE)</f>
        <v>Saint John Paul II Chapter</v>
      </c>
      <c r="L26" s="14">
        <f>$Q$1-D26</f>
        <v>3</v>
      </c>
    </row>
    <row r="27" spans="1:12" x14ac:dyDescent="0.35">
      <c r="A27" s="12">
        <v>5479655</v>
      </c>
      <c r="B27" t="s">
        <v>990</v>
      </c>
      <c r="C27" s="12" t="s">
        <v>57</v>
      </c>
      <c r="D27" s="15">
        <v>45567</v>
      </c>
      <c r="E27" s="12">
        <v>1443</v>
      </c>
      <c r="F27" s="12" t="str">
        <f>VLOOKUP($E27,NJLookup2024_2025[],2,FALSE)</f>
        <v>Santa Maria</v>
      </c>
      <c r="G27" s="12" t="str">
        <f>VLOOKUP($E27,NJLookup2024_2025[],3,FALSE)</f>
        <v>Haddon Twp.</v>
      </c>
      <c r="H27" s="12" t="str">
        <f>VLOOKUP($E27,NJLookup2024_2025[],4,FALSE)</f>
        <v>Camden</v>
      </c>
      <c r="I27" s="12">
        <f>VLOOKUP($E27,NJLookup2024_2025[],5,FALSE)</f>
        <v>56</v>
      </c>
      <c r="J27" s="11" t="str">
        <f>VLOOKUP($E27,NJLookup2024_2025[],6,FALSE)</f>
        <v>Richard MacDonald</v>
      </c>
      <c r="K27" s="12" t="str">
        <f>VLOOKUP($E27,NJLookup2024_2025[],7,FALSE)</f>
        <v>Saint John Paul II Chapter</v>
      </c>
      <c r="L27" s="14">
        <f>$Q$1-D27</f>
        <v>30</v>
      </c>
    </row>
    <row r="28" spans="1:12" x14ac:dyDescent="0.35">
      <c r="A28" s="12">
        <v>5470554</v>
      </c>
      <c r="B28" t="s">
        <v>920</v>
      </c>
      <c r="C28" s="12" t="s">
        <v>45</v>
      </c>
      <c r="D28" s="15">
        <v>45537</v>
      </c>
      <c r="E28" s="12">
        <v>6296</v>
      </c>
      <c r="F28" s="12" t="str">
        <f>VLOOKUP($E28,NJLookup2024_2025[],2,FALSE)</f>
        <v>Msg. Joseph W. Leary</v>
      </c>
      <c r="G28" s="12" t="str">
        <f>VLOOKUP($E28,NJLookup2024_2025[],3,FALSE)</f>
        <v>Turnersville</v>
      </c>
      <c r="H28" s="12" t="str">
        <f>VLOOKUP($E28,NJLookup2024_2025[],4,FALSE)</f>
        <v>Camden</v>
      </c>
      <c r="I28" s="12">
        <f>VLOOKUP($E28,NJLookup2024_2025[],5,FALSE)</f>
        <v>56</v>
      </c>
      <c r="J28" s="11" t="str">
        <f>VLOOKUP($E28,NJLookup2024_2025[],6,FALSE)</f>
        <v>Richard MacDonald</v>
      </c>
      <c r="K28" s="12" t="str">
        <f>VLOOKUP($E28,NJLookup2024_2025[],7,FALSE)</f>
        <v>Saint John Paul II Chapter</v>
      </c>
      <c r="L28" s="14">
        <f>$Q$1-D28</f>
        <v>60</v>
      </c>
    </row>
    <row r="29" spans="1:12" x14ac:dyDescent="0.35">
      <c r="A29" s="12">
        <v>3711268</v>
      </c>
      <c r="B29" t="s">
        <v>783</v>
      </c>
      <c r="C29" s="12" t="s">
        <v>36</v>
      </c>
      <c r="D29" s="15">
        <v>45379</v>
      </c>
      <c r="E29" s="12">
        <v>6296</v>
      </c>
      <c r="F29" s="12" t="str">
        <f>VLOOKUP($E29,NJLookup2024_2025[],2,FALSE)</f>
        <v>Msg. Joseph W. Leary</v>
      </c>
      <c r="G29" s="12" t="str">
        <f>VLOOKUP($E29,NJLookup2024_2025[],3,FALSE)</f>
        <v>Turnersville</v>
      </c>
      <c r="H29" s="12" t="str">
        <f>VLOOKUP($E29,NJLookup2024_2025[],4,FALSE)</f>
        <v>Camden</v>
      </c>
      <c r="I29" s="12">
        <f>VLOOKUP($E29,NJLookup2024_2025[],5,FALSE)</f>
        <v>56</v>
      </c>
      <c r="J29" s="11" t="str">
        <f>VLOOKUP($E29,NJLookup2024_2025[],6,FALSE)</f>
        <v>Richard MacDonald</v>
      </c>
      <c r="K29" s="12" t="str">
        <f>VLOOKUP($E29,NJLookup2024_2025[],7,FALSE)</f>
        <v>Saint John Paul II Chapter</v>
      </c>
      <c r="L29" s="14">
        <f>$Q$1-D29</f>
        <v>218</v>
      </c>
    </row>
    <row r="30" spans="1:12" x14ac:dyDescent="0.35">
      <c r="A30" s="12">
        <v>5429100</v>
      </c>
      <c r="B30" t="s">
        <v>768</v>
      </c>
      <c r="C30" s="12" t="s">
        <v>776</v>
      </c>
      <c r="D30" s="15">
        <v>45362</v>
      </c>
      <c r="E30" s="12">
        <v>1443</v>
      </c>
      <c r="F30" s="12" t="str">
        <f>VLOOKUP($E30,NJLookup2024_2025[],2,FALSE)</f>
        <v>Santa Maria</v>
      </c>
      <c r="G30" s="12" t="str">
        <f>VLOOKUP($E30,NJLookup2024_2025[],3,FALSE)</f>
        <v>Haddon Twp.</v>
      </c>
      <c r="H30" s="12" t="str">
        <f>VLOOKUP($E30,NJLookup2024_2025[],4,FALSE)</f>
        <v>Camden</v>
      </c>
      <c r="I30" s="12">
        <f>VLOOKUP($E30,NJLookup2024_2025[],5,FALSE)</f>
        <v>56</v>
      </c>
      <c r="J30" s="11" t="str">
        <f>VLOOKUP($E30,NJLookup2024_2025[],6,FALSE)</f>
        <v>Richard MacDonald</v>
      </c>
      <c r="K30" s="12" t="str">
        <f>VLOOKUP($E30,NJLookup2024_2025[],7,FALSE)</f>
        <v>Saint John Paul II Chapter</v>
      </c>
      <c r="L30" s="14">
        <f>$Q$1-D30</f>
        <v>235</v>
      </c>
    </row>
    <row r="31" spans="1:12" x14ac:dyDescent="0.35">
      <c r="A31" s="12">
        <v>5403276</v>
      </c>
      <c r="B31" t="s">
        <v>734</v>
      </c>
      <c r="C31" s="12" t="s">
        <v>735</v>
      </c>
      <c r="D31" s="15">
        <v>45258</v>
      </c>
      <c r="E31" s="12">
        <v>1443</v>
      </c>
      <c r="F31" s="12" t="str">
        <f>VLOOKUP($E31,NJLookup2024_2025[],2,FALSE)</f>
        <v>Santa Maria</v>
      </c>
      <c r="G31" s="12" t="str">
        <f>VLOOKUP($E31,NJLookup2024_2025[],3,FALSE)</f>
        <v>Haddon Twp.</v>
      </c>
      <c r="H31" s="12" t="str">
        <f>VLOOKUP($E31,NJLookup2024_2025[],4,FALSE)</f>
        <v>Camden</v>
      </c>
      <c r="I31" s="12">
        <f>VLOOKUP($E31,NJLookup2024_2025[],5,FALSE)</f>
        <v>56</v>
      </c>
      <c r="J31" s="11" t="str">
        <f>VLOOKUP($E31,NJLookup2024_2025[],6,FALSE)</f>
        <v>Richard MacDonald</v>
      </c>
      <c r="K31" s="12" t="str">
        <f>VLOOKUP($E31,NJLookup2024_2025[],7,FALSE)</f>
        <v>Saint John Paul II Chapter</v>
      </c>
      <c r="L31" s="14">
        <f>$Q$1-D31</f>
        <v>339</v>
      </c>
    </row>
    <row r="32" spans="1:12" x14ac:dyDescent="0.35">
      <c r="A32" s="12">
        <v>5486234</v>
      </c>
      <c r="B32" t="s">
        <v>1098</v>
      </c>
      <c r="C32" s="12" t="s">
        <v>567</v>
      </c>
      <c r="D32" s="15">
        <v>45593</v>
      </c>
      <c r="E32" s="12">
        <v>11713</v>
      </c>
      <c r="F32" s="12" t="str">
        <f>VLOOKUP($E32,NJLookup2024_2025[],2,FALSE)</f>
        <v>Most Holy Redeemer</v>
      </c>
      <c r="G32" s="12" t="str">
        <f>VLOOKUP($E32,NJLookup2024_2025[],3,FALSE)</f>
        <v>Westville Grove</v>
      </c>
      <c r="H32" s="12" t="str">
        <f>VLOOKUP($E32,NJLookup2024_2025[],4,FALSE)</f>
        <v>Camden</v>
      </c>
      <c r="I32" s="12">
        <f>VLOOKUP($E32,NJLookup2024_2025[],5,FALSE)</f>
        <v>57</v>
      </c>
      <c r="J32" s="11" t="str">
        <f>VLOOKUP($E32,NJLookup2024_2025[],6,FALSE)</f>
        <v>Marc Maahs</v>
      </c>
      <c r="K32" s="12" t="str">
        <f>VLOOKUP($E32,NJLookup2024_2025[],7,FALSE)</f>
        <v>Saint John Paul II Chapter</v>
      </c>
      <c r="L32" s="14">
        <f>$Q$1-D32</f>
        <v>4</v>
      </c>
    </row>
    <row r="33" spans="1:12" x14ac:dyDescent="0.35">
      <c r="A33" s="12">
        <v>5407780</v>
      </c>
      <c r="B33" t="s">
        <v>738</v>
      </c>
      <c r="C33" s="12" t="s">
        <v>109</v>
      </c>
      <c r="D33" s="15">
        <v>45277</v>
      </c>
      <c r="E33" s="12">
        <v>11713</v>
      </c>
      <c r="F33" s="12" t="str">
        <f>VLOOKUP($E33,NJLookup2024_2025[],2,FALSE)</f>
        <v>Most Holy Redeemer</v>
      </c>
      <c r="G33" s="12" t="str">
        <f>VLOOKUP($E33,NJLookup2024_2025[],3,FALSE)</f>
        <v>Westville Grove</v>
      </c>
      <c r="H33" s="12" t="str">
        <f>VLOOKUP($E33,NJLookup2024_2025[],4,FALSE)</f>
        <v>Camden</v>
      </c>
      <c r="I33" s="12">
        <f>VLOOKUP($E33,NJLookup2024_2025[],5,FALSE)</f>
        <v>57</v>
      </c>
      <c r="J33" s="11" t="str">
        <f>VLOOKUP($E33,NJLookup2024_2025[],6,FALSE)</f>
        <v>Marc Maahs</v>
      </c>
      <c r="K33" s="12" t="str">
        <f>VLOOKUP($E33,NJLookup2024_2025[],7,FALSE)</f>
        <v>Saint John Paul II Chapter</v>
      </c>
      <c r="L33" s="14">
        <f>$Q$1-D33</f>
        <v>320</v>
      </c>
    </row>
    <row r="34" spans="1:12" x14ac:dyDescent="0.35">
      <c r="A34" s="12">
        <v>5403829</v>
      </c>
      <c r="B34" t="s">
        <v>731</v>
      </c>
      <c r="C34" s="12" t="s">
        <v>732</v>
      </c>
      <c r="D34" s="15">
        <v>45261</v>
      </c>
      <c r="E34" s="12">
        <v>3532</v>
      </c>
      <c r="F34" s="12" t="str">
        <f>VLOOKUP($E34,NJLookup2024_2025[],2,FALSE)</f>
        <v>Holy Child, Runnemede</v>
      </c>
      <c r="G34" s="12" t="str">
        <f>VLOOKUP($E34,NJLookup2024_2025[],3,FALSE)</f>
        <v>Hilltop</v>
      </c>
      <c r="H34" s="12" t="str">
        <f>VLOOKUP($E34,NJLookup2024_2025[],4,FALSE)</f>
        <v>Camden</v>
      </c>
      <c r="I34" s="12">
        <f>VLOOKUP($E34,NJLookup2024_2025[],5,FALSE)</f>
        <v>57</v>
      </c>
      <c r="J34" s="11" t="str">
        <f>VLOOKUP($E34,NJLookup2024_2025[],6,FALSE)</f>
        <v>Marc Maahs</v>
      </c>
      <c r="K34" s="12" t="str">
        <f>VLOOKUP($E34,NJLookup2024_2025[],7,FALSE)</f>
        <v>Saint John Paul II Chapter</v>
      </c>
      <c r="L34" s="14">
        <f>$Q$1-D34</f>
        <v>336</v>
      </c>
    </row>
    <row r="35" spans="1:12" x14ac:dyDescent="0.35">
      <c r="A35" s="12">
        <v>5486486</v>
      </c>
      <c r="B35" t="s">
        <v>1053</v>
      </c>
      <c r="C35" s="12" t="s">
        <v>31</v>
      </c>
      <c r="D35" s="15">
        <v>45592</v>
      </c>
      <c r="E35" s="12">
        <v>12092</v>
      </c>
      <c r="F35" s="12" t="str">
        <f>VLOOKUP($E35,NJLookup2024_2025[],2,FALSE)</f>
        <v>St. Jude</v>
      </c>
      <c r="G35" s="12" t="str">
        <f>VLOOKUP($E35,NJLookup2024_2025[],3,FALSE)</f>
        <v>Bellmawr</v>
      </c>
      <c r="H35" s="12" t="str">
        <f>VLOOKUP($E35,NJLookup2024_2025[],4,FALSE)</f>
        <v>Camden</v>
      </c>
      <c r="I35" s="12">
        <f>VLOOKUP($E35,NJLookup2024_2025[],5,FALSE)</f>
        <v>58</v>
      </c>
      <c r="J35" s="11" t="str">
        <f>VLOOKUP($E35,NJLookup2024_2025[],6,FALSE)</f>
        <v>Martin Waters</v>
      </c>
      <c r="K35" s="12" t="str">
        <f>VLOOKUP($E35,NJLookup2024_2025[],7,FALSE)</f>
        <v>Saint John Paul II Chapter</v>
      </c>
      <c r="L35" s="14">
        <f>$Q$1-D35</f>
        <v>5</v>
      </c>
    </row>
    <row r="36" spans="1:12" x14ac:dyDescent="0.35">
      <c r="A36" s="12">
        <v>5485314</v>
      </c>
      <c r="B36" t="s">
        <v>1043</v>
      </c>
      <c r="C36" s="12" t="s">
        <v>201</v>
      </c>
      <c r="D36" s="15">
        <v>45587</v>
      </c>
      <c r="E36" s="12">
        <v>12092</v>
      </c>
      <c r="F36" s="12" t="str">
        <f>VLOOKUP($E36,NJLookup2024_2025[],2,FALSE)</f>
        <v>St. Jude</v>
      </c>
      <c r="G36" s="12" t="str">
        <f>VLOOKUP($E36,NJLookup2024_2025[],3,FALSE)</f>
        <v>Bellmawr</v>
      </c>
      <c r="H36" s="12" t="str">
        <f>VLOOKUP($E36,NJLookup2024_2025[],4,FALSE)</f>
        <v>Camden</v>
      </c>
      <c r="I36" s="12">
        <f>VLOOKUP($E36,NJLookup2024_2025[],5,FALSE)</f>
        <v>58</v>
      </c>
      <c r="J36" s="11" t="str">
        <f>VLOOKUP($E36,NJLookup2024_2025[],6,FALSE)</f>
        <v>Martin Waters</v>
      </c>
      <c r="K36" s="12" t="str">
        <f>VLOOKUP($E36,NJLookup2024_2025[],7,FALSE)</f>
        <v>Saint John Paul II Chapter</v>
      </c>
      <c r="L36" s="14">
        <f>$Q$1-D36</f>
        <v>10</v>
      </c>
    </row>
    <row r="37" spans="1:12" x14ac:dyDescent="0.35">
      <c r="A37" s="12">
        <v>5484239</v>
      </c>
      <c r="B37" t="s">
        <v>1033</v>
      </c>
      <c r="C37" s="12" t="s">
        <v>1076</v>
      </c>
      <c r="D37" s="15">
        <v>45586</v>
      </c>
      <c r="E37" s="12">
        <v>12092</v>
      </c>
      <c r="F37" s="12" t="str">
        <f>VLOOKUP($E37,NJLookup2024_2025[],2,FALSE)</f>
        <v>St. Jude</v>
      </c>
      <c r="G37" s="12" t="str">
        <f>VLOOKUP($E37,NJLookup2024_2025[],3,FALSE)</f>
        <v>Bellmawr</v>
      </c>
      <c r="H37" s="12" t="str">
        <f>VLOOKUP($E37,NJLookup2024_2025[],4,FALSE)</f>
        <v>Camden</v>
      </c>
      <c r="I37" s="12">
        <f>VLOOKUP($E37,NJLookup2024_2025[],5,FALSE)</f>
        <v>58</v>
      </c>
      <c r="J37" s="11" t="str">
        <f>VLOOKUP($E37,NJLookup2024_2025[],6,FALSE)</f>
        <v>Martin Waters</v>
      </c>
      <c r="K37" s="12" t="str">
        <f>VLOOKUP($E37,NJLookup2024_2025[],7,FALSE)</f>
        <v>Saint John Paul II Chapter</v>
      </c>
      <c r="L37" s="14">
        <f>$Q$1-D37</f>
        <v>11</v>
      </c>
    </row>
    <row r="38" spans="1:12" x14ac:dyDescent="0.35">
      <c r="A38" s="12">
        <v>5484212</v>
      </c>
      <c r="B38" t="s">
        <v>1031</v>
      </c>
      <c r="C38" s="12" t="s">
        <v>202</v>
      </c>
      <c r="D38" s="15">
        <v>45585</v>
      </c>
      <c r="E38" s="12">
        <v>12092</v>
      </c>
      <c r="F38" s="12" t="str">
        <f>VLOOKUP($E38,NJLookup2024_2025[],2,FALSE)</f>
        <v>St. Jude</v>
      </c>
      <c r="G38" s="12" t="str">
        <f>VLOOKUP($E38,NJLookup2024_2025[],3,FALSE)</f>
        <v>Bellmawr</v>
      </c>
      <c r="H38" s="12" t="str">
        <f>VLOOKUP($E38,NJLookup2024_2025[],4,FALSE)</f>
        <v>Camden</v>
      </c>
      <c r="I38" s="12">
        <f>VLOOKUP($E38,NJLookup2024_2025[],5,FALSE)</f>
        <v>58</v>
      </c>
      <c r="J38" s="11" t="str">
        <f>VLOOKUP($E38,NJLookup2024_2025[],6,FALSE)</f>
        <v>Martin Waters</v>
      </c>
      <c r="K38" s="12" t="str">
        <f>VLOOKUP($E38,NJLookup2024_2025[],7,FALSE)</f>
        <v>Saint John Paul II Chapter</v>
      </c>
      <c r="L38" s="14">
        <f>$Q$1-D38</f>
        <v>12</v>
      </c>
    </row>
    <row r="39" spans="1:12" x14ac:dyDescent="0.35">
      <c r="A39" s="12">
        <v>5138551</v>
      </c>
      <c r="B39" t="s">
        <v>1017</v>
      </c>
      <c r="C39" s="12" t="s">
        <v>29</v>
      </c>
      <c r="D39" s="15">
        <v>45573</v>
      </c>
      <c r="E39" s="12">
        <v>12833</v>
      </c>
      <c r="F39" s="12" t="str">
        <f>VLOOKUP($E39,NJLookup2024_2025[],2,FALSE)</f>
        <v>Mater Ecclesiae</v>
      </c>
      <c r="G39" s="12" t="str">
        <f>VLOOKUP($E39,NJLookup2024_2025[],3,FALSE)</f>
        <v>Berlin</v>
      </c>
      <c r="H39" s="12" t="str">
        <f>VLOOKUP($E39,NJLookup2024_2025[],4,FALSE)</f>
        <v>Camden</v>
      </c>
      <c r="I39" s="12">
        <f>VLOOKUP($E39,NJLookup2024_2025[],5,FALSE)</f>
        <v>58</v>
      </c>
      <c r="J39" s="11" t="str">
        <f>VLOOKUP($E39,NJLookup2024_2025[],6,FALSE)</f>
        <v>Martin Waters</v>
      </c>
      <c r="K39" s="12" t="str">
        <f>VLOOKUP($E39,NJLookup2024_2025[],7,FALSE)</f>
        <v>Saint John Paul II Chapter</v>
      </c>
      <c r="L39" s="14">
        <f>$Q$1-D39</f>
        <v>24</v>
      </c>
    </row>
    <row r="40" spans="1:12" x14ac:dyDescent="0.35">
      <c r="A40" s="12">
        <v>5472809</v>
      </c>
      <c r="B40" t="s">
        <v>736</v>
      </c>
      <c r="C40" s="12" t="s">
        <v>972</v>
      </c>
      <c r="D40" s="15">
        <v>45551</v>
      </c>
      <c r="E40" s="12">
        <v>7774</v>
      </c>
      <c r="F40" s="12" t="str">
        <f>VLOOKUP($E40,NJLookup2024_2025[],2,FALSE)</f>
        <v>Fr. Harold Koeppen</v>
      </c>
      <c r="G40" s="12" t="str">
        <f>VLOOKUP($E40,NJLookup2024_2025[],3,FALSE)</f>
        <v>Winslow-Blue Anchor</v>
      </c>
      <c r="H40" s="12" t="str">
        <f>VLOOKUP($E40,NJLookup2024_2025[],4,FALSE)</f>
        <v>Camden</v>
      </c>
      <c r="I40" s="12">
        <f>VLOOKUP($E40,NJLookup2024_2025[],5,FALSE)</f>
        <v>58</v>
      </c>
      <c r="J40" s="11" t="str">
        <f>VLOOKUP($E40,NJLookup2024_2025[],6,FALSE)</f>
        <v>Martin Waters</v>
      </c>
      <c r="K40" s="12" t="str">
        <f>VLOOKUP($E40,NJLookup2024_2025[],7,FALSE)</f>
        <v>Saint John Paul II Chapter</v>
      </c>
      <c r="L40" s="14">
        <f>$Q$1-D40</f>
        <v>46</v>
      </c>
    </row>
    <row r="41" spans="1:12" x14ac:dyDescent="0.35">
      <c r="A41" s="12">
        <v>5065599</v>
      </c>
      <c r="B41" t="s">
        <v>918</v>
      </c>
      <c r="C41" s="12" t="s">
        <v>29</v>
      </c>
      <c r="D41" s="15">
        <v>45538</v>
      </c>
      <c r="E41" s="12">
        <v>6551</v>
      </c>
      <c r="F41" s="12" t="str">
        <f>VLOOKUP($E41,NJLookup2024_2025[],2,FALSE)</f>
        <v>St. Jude</v>
      </c>
      <c r="G41" s="12" t="str">
        <f>VLOOKUP($E41,NJLookup2024_2025[],3,FALSE)</f>
        <v>Berlin-Gibbsboro</v>
      </c>
      <c r="H41" s="12" t="str">
        <f>VLOOKUP($E41,NJLookup2024_2025[],4,FALSE)</f>
        <v>Camden</v>
      </c>
      <c r="I41" s="12">
        <f>VLOOKUP($E41,NJLookup2024_2025[],5,FALSE)</f>
        <v>58</v>
      </c>
      <c r="J41" s="11" t="str">
        <f>VLOOKUP($E41,NJLookup2024_2025[],6,FALSE)</f>
        <v>Martin Waters</v>
      </c>
      <c r="K41" s="12" t="str">
        <f>VLOOKUP($E41,NJLookup2024_2025[],7,FALSE)</f>
        <v>Saint John Paul II Chapter</v>
      </c>
      <c r="L41" s="14">
        <f>$Q$1-D41</f>
        <v>59</v>
      </c>
    </row>
    <row r="42" spans="1:12" x14ac:dyDescent="0.35">
      <c r="A42" s="12">
        <v>5462628</v>
      </c>
      <c r="B42" t="s">
        <v>876</v>
      </c>
      <c r="C42" s="12" t="s">
        <v>31</v>
      </c>
      <c r="D42" s="15">
        <v>45490</v>
      </c>
      <c r="E42" s="12">
        <v>12092</v>
      </c>
      <c r="F42" s="12" t="str">
        <f>VLOOKUP($E42,NJLookup2024_2025[],2,FALSE)</f>
        <v>St. Jude</v>
      </c>
      <c r="G42" s="12" t="str">
        <f>VLOOKUP($E42,NJLookup2024_2025[],3,FALSE)</f>
        <v>Bellmawr</v>
      </c>
      <c r="H42" s="12" t="str">
        <f>VLOOKUP($E42,NJLookup2024_2025[],4,FALSE)</f>
        <v>Camden</v>
      </c>
      <c r="I42" s="12">
        <f>VLOOKUP($E42,NJLookup2024_2025[],5,FALSE)</f>
        <v>58</v>
      </c>
      <c r="J42" s="11" t="str">
        <f>VLOOKUP($E42,NJLookup2024_2025[],6,FALSE)</f>
        <v>Martin Waters</v>
      </c>
      <c r="K42" s="12" t="str">
        <f>VLOOKUP($E42,NJLookup2024_2025[],7,FALSE)</f>
        <v>Saint John Paul II Chapter</v>
      </c>
      <c r="L42" s="14">
        <f>$Q$1-D42</f>
        <v>107</v>
      </c>
    </row>
    <row r="43" spans="1:12" x14ac:dyDescent="0.35">
      <c r="A43" s="12">
        <v>5451515</v>
      </c>
      <c r="B43" t="s">
        <v>825</v>
      </c>
      <c r="C43" s="12" t="s">
        <v>826</v>
      </c>
      <c r="D43" s="15">
        <v>45443</v>
      </c>
      <c r="E43" s="12">
        <v>7463</v>
      </c>
      <c r="F43" s="12" t="str">
        <f>VLOOKUP($E43,NJLookup2024_2025[],2,FALSE)</f>
        <v>Shane's Castle</v>
      </c>
      <c r="G43" s="12" t="str">
        <f>VLOOKUP($E43,NJLookup2024_2025[],3,FALSE)</f>
        <v>Waterford</v>
      </c>
      <c r="H43" s="12" t="str">
        <f>VLOOKUP($E43,NJLookup2024_2025[],4,FALSE)</f>
        <v>Camden</v>
      </c>
      <c r="I43" s="12">
        <f>VLOOKUP($E43,NJLookup2024_2025[],5,FALSE)</f>
        <v>58</v>
      </c>
      <c r="J43" s="11" t="str">
        <f>VLOOKUP($E43,NJLookup2024_2025[],6,FALSE)</f>
        <v>Martin Waters</v>
      </c>
      <c r="K43" s="12" t="str">
        <f>VLOOKUP($E43,NJLookup2024_2025[],7,FALSE)</f>
        <v>Saint John Paul II Chapter</v>
      </c>
      <c r="L43" s="14">
        <f>$Q$1-D43</f>
        <v>154</v>
      </c>
    </row>
    <row r="44" spans="1:12" x14ac:dyDescent="0.35">
      <c r="A44" s="12">
        <v>5450916</v>
      </c>
      <c r="B44" t="s">
        <v>823</v>
      </c>
      <c r="C44" s="12" t="s">
        <v>88</v>
      </c>
      <c r="D44" s="15">
        <v>45440</v>
      </c>
      <c r="E44" s="12">
        <v>7463</v>
      </c>
      <c r="F44" s="12" t="str">
        <f>VLOOKUP($E44,NJLookup2024_2025[],2,FALSE)</f>
        <v>Shane's Castle</v>
      </c>
      <c r="G44" s="12" t="str">
        <f>VLOOKUP($E44,NJLookup2024_2025[],3,FALSE)</f>
        <v>Waterford</v>
      </c>
      <c r="H44" s="12" t="str">
        <f>VLOOKUP($E44,NJLookup2024_2025[],4,FALSE)</f>
        <v>Camden</v>
      </c>
      <c r="I44" s="12">
        <f>VLOOKUP($E44,NJLookup2024_2025[],5,FALSE)</f>
        <v>58</v>
      </c>
      <c r="J44" s="11" t="str">
        <f>VLOOKUP($E44,NJLookup2024_2025[],6,FALSE)</f>
        <v>Martin Waters</v>
      </c>
      <c r="K44" s="12" t="str">
        <f>VLOOKUP($E44,NJLookup2024_2025[],7,FALSE)</f>
        <v>Saint John Paul II Chapter</v>
      </c>
      <c r="L44" s="14">
        <f>$Q$1-D44</f>
        <v>157</v>
      </c>
    </row>
    <row r="45" spans="1:12" x14ac:dyDescent="0.35">
      <c r="A45" s="12">
        <v>5449660</v>
      </c>
      <c r="B45" t="s">
        <v>818</v>
      </c>
      <c r="C45" s="12" t="s">
        <v>110</v>
      </c>
      <c r="D45" s="15">
        <v>45434</v>
      </c>
      <c r="E45" s="12">
        <v>7463</v>
      </c>
      <c r="F45" s="12" t="str">
        <f>VLOOKUP($E45,NJLookup2024_2025[],2,FALSE)</f>
        <v>Shane's Castle</v>
      </c>
      <c r="G45" s="12" t="str">
        <f>VLOOKUP($E45,NJLookup2024_2025[],3,FALSE)</f>
        <v>Waterford</v>
      </c>
      <c r="H45" s="12" t="str">
        <f>VLOOKUP($E45,NJLookup2024_2025[],4,FALSE)</f>
        <v>Camden</v>
      </c>
      <c r="I45" s="12">
        <f>VLOOKUP($E45,NJLookup2024_2025[],5,FALSE)</f>
        <v>58</v>
      </c>
      <c r="J45" s="11" t="str">
        <f>VLOOKUP($E45,NJLookup2024_2025[],6,FALSE)</f>
        <v>Martin Waters</v>
      </c>
      <c r="K45" s="12" t="str">
        <f>VLOOKUP($E45,NJLookup2024_2025[],7,FALSE)</f>
        <v>Saint John Paul II Chapter</v>
      </c>
      <c r="L45" s="14">
        <f>$Q$1-D45</f>
        <v>163</v>
      </c>
    </row>
    <row r="46" spans="1:12" x14ac:dyDescent="0.35">
      <c r="A46" s="12">
        <v>5427997</v>
      </c>
      <c r="B46" t="s">
        <v>777</v>
      </c>
      <c r="C46" s="12" t="s">
        <v>31</v>
      </c>
      <c r="D46" s="15">
        <v>45358</v>
      </c>
      <c r="E46" s="12">
        <v>12092</v>
      </c>
      <c r="F46" s="12" t="str">
        <f>VLOOKUP($E46,NJLookup2024_2025[],2,FALSE)</f>
        <v>St. Jude</v>
      </c>
      <c r="G46" s="12" t="str">
        <f>VLOOKUP($E46,NJLookup2024_2025[],3,FALSE)</f>
        <v>Bellmawr</v>
      </c>
      <c r="H46" s="12" t="str">
        <f>VLOOKUP($E46,NJLookup2024_2025[],4,FALSE)</f>
        <v>Camden</v>
      </c>
      <c r="I46" s="12">
        <f>VLOOKUP($E46,NJLookup2024_2025[],5,FALSE)</f>
        <v>58</v>
      </c>
      <c r="J46" s="11" t="str">
        <f>VLOOKUP($E46,NJLookup2024_2025[],6,FALSE)</f>
        <v>Martin Waters</v>
      </c>
      <c r="K46" s="12" t="str">
        <f>VLOOKUP($E46,NJLookup2024_2025[],7,FALSE)</f>
        <v>Saint John Paul II Chapter</v>
      </c>
      <c r="L46" s="14">
        <f>$Q$1-D46</f>
        <v>239</v>
      </c>
    </row>
    <row r="47" spans="1:12" x14ac:dyDescent="0.35">
      <c r="A47" s="12">
        <v>5404503</v>
      </c>
      <c r="B47" t="s">
        <v>736</v>
      </c>
      <c r="C47" s="12" t="s">
        <v>79</v>
      </c>
      <c r="D47" s="15">
        <v>45265</v>
      </c>
      <c r="E47" s="12">
        <v>7463</v>
      </c>
      <c r="F47" s="12" t="str">
        <f>VLOOKUP($E47,NJLookup2024_2025[],2,FALSE)</f>
        <v>Shane's Castle</v>
      </c>
      <c r="G47" s="12" t="str">
        <f>VLOOKUP($E47,NJLookup2024_2025[],3,FALSE)</f>
        <v>Waterford</v>
      </c>
      <c r="H47" s="12" t="str">
        <f>VLOOKUP($E47,NJLookup2024_2025[],4,FALSE)</f>
        <v>Camden</v>
      </c>
      <c r="I47" s="12">
        <f>VLOOKUP($E47,NJLookup2024_2025[],5,FALSE)</f>
        <v>58</v>
      </c>
      <c r="J47" s="11" t="str">
        <f>VLOOKUP($E47,NJLookup2024_2025[],6,FALSE)</f>
        <v>Martin Waters</v>
      </c>
      <c r="K47" s="12" t="str">
        <f>VLOOKUP($E47,NJLookup2024_2025[],7,FALSE)</f>
        <v>Saint John Paul II Chapter</v>
      </c>
      <c r="L47" s="14">
        <f>$Q$1-D47</f>
        <v>332</v>
      </c>
    </row>
    <row r="48" spans="1:12" x14ac:dyDescent="0.35">
      <c r="A48" s="12">
        <v>5484776</v>
      </c>
      <c r="B48" t="s">
        <v>1084</v>
      </c>
      <c r="C48" s="12" t="s">
        <v>60</v>
      </c>
      <c r="D48" s="15">
        <v>45587</v>
      </c>
      <c r="E48" s="12">
        <v>11498</v>
      </c>
      <c r="F48" s="12" t="str">
        <f>VLOOKUP($E48,NJLookup2024_2025[],2,FALSE)</f>
        <v>Sancta Familia</v>
      </c>
      <c r="G48" s="12" t="str">
        <f>VLOOKUP($E48,NJLookup2024_2025[],3,FALSE)</f>
        <v>Sewell</v>
      </c>
      <c r="H48" s="12" t="str">
        <f>VLOOKUP($E48,NJLookup2024_2025[],4,FALSE)</f>
        <v>Camden</v>
      </c>
      <c r="I48" s="12">
        <f>VLOOKUP($E48,NJLookup2024_2025[],5,FALSE)</f>
        <v>59</v>
      </c>
      <c r="J48" s="11" t="str">
        <f>VLOOKUP($E48,NJLookup2024_2025[],6,FALSE)</f>
        <v>Albert Karwowski</v>
      </c>
      <c r="K48" s="12" t="str">
        <f>VLOOKUP($E48,NJLookup2024_2025[],7,FALSE)</f>
        <v>Saint John Paul II Chapter</v>
      </c>
      <c r="L48" s="14">
        <f>$Q$1-D48</f>
        <v>10</v>
      </c>
    </row>
    <row r="49" spans="1:12" x14ac:dyDescent="0.35">
      <c r="A49" s="12">
        <v>5484378</v>
      </c>
      <c r="B49" t="s">
        <v>1035</v>
      </c>
      <c r="C49" s="12" t="s">
        <v>1074</v>
      </c>
      <c r="D49" s="15">
        <v>45586</v>
      </c>
      <c r="E49" s="12">
        <v>7429</v>
      </c>
      <c r="F49" s="12" t="str">
        <f>VLOOKUP($E49,NJLookup2024_2025[],2,FALSE)</f>
        <v>Archangel</v>
      </c>
      <c r="G49" s="12" t="str">
        <f>VLOOKUP($E49,NJLookup2024_2025[],3,FALSE)</f>
        <v>Berlin</v>
      </c>
      <c r="H49" s="12" t="str">
        <f>VLOOKUP($E49,NJLookup2024_2025[],4,FALSE)</f>
        <v>Camden</v>
      </c>
      <c r="I49" s="12">
        <f>VLOOKUP($E49,NJLookup2024_2025[],5,FALSE)</f>
        <v>59</v>
      </c>
      <c r="J49" s="11" t="str">
        <f>VLOOKUP($E49,NJLookup2024_2025[],6,FALSE)</f>
        <v>Albert Karwowski</v>
      </c>
      <c r="K49" s="12" t="str">
        <f>VLOOKUP($E49,NJLookup2024_2025[],7,FALSE)</f>
        <v>Saint John Paul II Chapter</v>
      </c>
      <c r="L49" s="14">
        <f>$Q$1-D49</f>
        <v>11</v>
      </c>
    </row>
    <row r="50" spans="1:12" x14ac:dyDescent="0.35">
      <c r="A50" s="12">
        <v>5473324</v>
      </c>
      <c r="B50" t="s">
        <v>970</v>
      </c>
      <c r="C50" s="12" t="s">
        <v>36</v>
      </c>
      <c r="D50" s="15">
        <v>45560</v>
      </c>
      <c r="E50" s="12">
        <v>3352</v>
      </c>
      <c r="F50" s="12" t="str">
        <f>VLOOKUP($E50,NJLookup2024_2025[],2,FALSE)</f>
        <v>Mater Christi</v>
      </c>
      <c r="G50" s="12" t="str">
        <f>VLOOKUP($E50,NJLookup2024_2025[],3,FALSE)</f>
        <v>Williamstown</v>
      </c>
      <c r="H50" s="12" t="str">
        <f>VLOOKUP($E50,NJLookup2024_2025[],4,FALSE)</f>
        <v>Camden</v>
      </c>
      <c r="I50" s="12">
        <f>VLOOKUP($E50,NJLookup2024_2025[],5,FALSE)</f>
        <v>59</v>
      </c>
      <c r="J50" s="11" t="str">
        <f>VLOOKUP($E50,NJLookup2024_2025[],6,FALSE)</f>
        <v>Albert Karwowski</v>
      </c>
      <c r="K50" s="12" t="str">
        <f>VLOOKUP($E50,NJLookup2024_2025[],7,FALSE)</f>
        <v>Saint John Paul II Chapter</v>
      </c>
      <c r="L50" s="14">
        <f>$Q$1-D50</f>
        <v>37</v>
      </c>
    </row>
    <row r="51" spans="1:12" x14ac:dyDescent="0.35">
      <c r="A51" s="12">
        <v>5472545</v>
      </c>
      <c r="B51" t="s">
        <v>977</v>
      </c>
      <c r="C51" s="12" t="s">
        <v>978</v>
      </c>
      <c r="D51" s="15">
        <v>45545</v>
      </c>
      <c r="E51" s="12">
        <v>6513</v>
      </c>
      <c r="F51" s="12" t="str">
        <f>VLOOKUP($E51,NJLookup2024_2025[],2,FALSE)</f>
        <v>Msgr. James A. Bulfin</v>
      </c>
      <c r="G51" s="12" t="str">
        <f>VLOOKUP($E51,NJLookup2024_2025[],3,FALSE)</f>
        <v>Malaga</v>
      </c>
      <c r="H51" s="12" t="str">
        <f>VLOOKUP($E51,NJLookup2024_2025[],4,FALSE)</f>
        <v>Camden</v>
      </c>
      <c r="I51" s="12">
        <f>VLOOKUP($E51,NJLookup2024_2025[],5,FALSE)</f>
        <v>59</v>
      </c>
      <c r="J51" s="11" t="str">
        <f>VLOOKUP($E51,NJLookup2024_2025[],6,FALSE)</f>
        <v>Albert Karwowski</v>
      </c>
      <c r="K51" s="12" t="str">
        <f>VLOOKUP($E51,NJLookup2024_2025[],7,FALSE)</f>
        <v>Saint John Paul II Chapter</v>
      </c>
      <c r="L51" s="14">
        <f>$Q$1-D51</f>
        <v>52</v>
      </c>
    </row>
    <row r="52" spans="1:12" x14ac:dyDescent="0.35">
      <c r="A52" s="12">
        <v>5469294</v>
      </c>
      <c r="B52" t="s">
        <v>907</v>
      </c>
      <c r="C52" s="12" t="s">
        <v>36</v>
      </c>
      <c r="D52" s="15">
        <v>45537</v>
      </c>
      <c r="E52" s="12">
        <v>3352</v>
      </c>
      <c r="F52" s="12" t="str">
        <f>VLOOKUP($E52,NJLookup2024_2025[],2,FALSE)</f>
        <v>Mater Christi</v>
      </c>
      <c r="G52" s="12" t="str">
        <f>VLOOKUP($E52,NJLookup2024_2025[],3,FALSE)</f>
        <v>Williamstown</v>
      </c>
      <c r="H52" s="12" t="str">
        <f>VLOOKUP($E52,NJLookup2024_2025[],4,FALSE)</f>
        <v>Camden</v>
      </c>
      <c r="I52" s="12">
        <f>VLOOKUP($E52,NJLookup2024_2025[],5,FALSE)</f>
        <v>59</v>
      </c>
      <c r="J52" s="11" t="str">
        <f>VLOOKUP($E52,NJLookup2024_2025[],6,FALSE)</f>
        <v>Albert Karwowski</v>
      </c>
      <c r="K52" s="12" t="str">
        <f>VLOOKUP($E52,NJLookup2024_2025[],7,FALSE)</f>
        <v>Saint John Paul II Chapter</v>
      </c>
      <c r="L52" s="14">
        <f>$Q$1-D52</f>
        <v>60</v>
      </c>
    </row>
    <row r="53" spans="1:12" x14ac:dyDescent="0.35">
      <c r="A53" s="12">
        <v>5469330</v>
      </c>
      <c r="B53" t="s">
        <v>908</v>
      </c>
      <c r="C53" s="12" t="s">
        <v>53</v>
      </c>
      <c r="D53" s="15">
        <v>45527</v>
      </c>
      <c r="E53" s="12">
        <v>6513</v>
      </c>
      <c r="F53" s="12" t="str">
        <f>VLOOKUP($E53,NJLookup2024_2025[],2,FALSE)</f>
        <v>Msgr. James A. Bulfin</v>
      </c>
      <c r="G53" s="12" t="str">
        <f>VLOOKUP($E53,NJLookup2024_2025[],3,FALSE)</f>
        <v>Malaga</v>
      </c>
      <c r="H53" s="12" t="str">
        <f>VLOOKUP($E53,NJLookup2024_2025[],4,FALSE)</f>
        <v>Camden</v>
      </c>
      <c r="I53" s="12">
        <f>VLOOKUP($E53,NJLookup2024_2025[],5,FALSE)</f>
        <v>59</v>
      </c>
      <c r="J53" s="11" t="str">
        <f>VLOOKUP($E53,NJLookup2024_2025[],6,FALSE)</f>
        <v>Albert Karwowski</v>
      </c>
      <c r="K53" s="12" t="str">
        <f>VLOOKUP($E53,NJLookup2024_2025[],7,FALSE)</f>
        <v>Saint John Paul II Chapter</v>
      </c>
      <c r="L53" s="14">
        <f>$Q$1-D53</f>
        <v>70</v>
      </c>
    </row>
    <row r="54" spans="1:12" x14ac:dyDescent="0.35">
      <c r="A54" s="12">
        <v>5466193</v>
      </c>
      <c r="B54" t="s">
        <v>880</v>
      </c>
      <c r="C54" s="12" t="s">
        <v>896</v>
      </c>
      <c r="D54" s="15">
        <v>45524</v>
      </c>
      <c r="E54" s="12">
        <v>6513</v>
      </c>
      <c r="F54" s="12" t="str">
        <f>VLOOKUP($E54,NJLookup2024_2025[],2,FALSE)</f>
        <v>Msgr. James A. Bulfin</v>
      </c>
      <c r="G54" s="12" t="str">
        <f>VLOOKUP($E54,NJLookup2024_2025[],3,FALSE)</f>
        <v>Malaga</v>
      </c>
      <c r="H54" s="12" t="str">
        <f>VLOOKUP($E54,NJLookup2024_2025[],4,FALSE)</f>
        <v>Camden</v>
      </c>
      <c r="I54" s="12">
        <f>VLOOKUP($E54,NJLookup2024_2025[],5,FALSE)</f>
        <v>59</v>
      </c>
      <c r="J54" s="11" t="str">
        <f>VLOOKUP($E54,NJLookup2024_2025[],6,FALSE)</f>
        <v>Albert Karwowski</v>
      </c>
      <c r="K54" s="12" t="str">
        <f>VLOOKUP($E54,NJLookup2024_2025[],7,FALSE)</f>
        <v>Saint John Paul II Chapter</v>
      </c>
      <c r="L54" s="14">
        <f>$Q$1-D54</f>
        <v>73</v>
      </c>
    </row>
    <row r="55" spans="1:12" x14ac:dyDescent="0.35">
      <c r="A55" s="12">
        <v>5466324</v>
      </c>
      <c r="B55" t="s">
        <v>881</v>
      </c>
      <c r="C55" s="12" t="s">
        <v>53</v>
      </c>
      <c r="D55" s="15">
        <v>45524</v>
      </c>
      <c r="E55" s="12">
        <v>3352</v>
      </c>
      <c r="F55" s="12" t="str">
        <f>VLOOKUP($E55,NJLookup2024_2025[],2,FALSE)</f>
        <v>Mater Christi</v>
      </c>
      <c r="G55" s="12" t="str">
        <f>VLOOKUP($E55,NJLookup2024_2025[],3,FALSE)</f>
        <v>Williamstown</v>
      </c>
      <c r="H55" s="12" t="str">
        <f>VLOOKUP($E55,NJLookup2024_2025[],4,FALSE)</f>
        <v>Camden</v>
      </c>
      <c r="I55" s="12">
        <f>VLOOKUP($E55,NJLookup2024_2025[],5,FALSE)</f>
        <v>59</v>
      </c>
      <c r="J55" s="11" t="str">
        <f>VLOOKUP($E55,NJLookup2024_2025[],6,FALSE)</f>
        <v>Albert Karwowski</v>
      </c>
      <c r="K55" s="12" t="str">
        <f>VLOOKUP($E55,NJLookup2024_2025[],7,FALSE)</f>
        <v>Saint John Paul II Chapter</v>
      </c>
      <c r="L55" s="14">
        <f>$Q$1-D55</f>
        <v>73</v>
      </c>
    </row>
    <row r="56" spans="1:12" x14ac:dyDescent="0.35">
      <c r="A56" s="12">
        <v>5451040</v>
      </c>
      <c r="B56" t="s">
        <v>821</v>
      </c>
      <c r="C56" s="12" t="s">
        <v>320</v>
      </c>
      <c r="D56" s="15">
        <v>45440</v>
      </c>
      <c r="E56" s="12">
        <v>3352</v>
      </c>
      <c r="F56" s="12" t="str">
        <f>VLOOKUP($E56,NJLookup2024_2025[],2,FALSE)</f>
        <v>Mater Christi</v>
      </c>
      <c r="G56" s="12" t="str">
        <f>VLOOKUP($E56,NJLookup2024_2025[],3,FALSE)</f>
        <v>Williamstown</v>
      </c>
      <c r="H56" s="12" t="str">
        <f>VLOOKUP($E56,NJLookup2024_2025[],4,FALSE)</f>
        <v>Camden</v>
      </c>
      <c r="I56" s="12">
        <f>VLOOKUP($E56,NJLookup2024_2025[],5,FALSE)</f>
        <v>59</v>
      </c>
      <c r="J56" s="11" t="str">
        <f>VLOOKUP($E56,NJLookup2024_2025[],6,FALSE)</f>
        <v>Albert Karwowski</v>
      </c>
      <c r="K56" s="12" t="str">
        <f>VLOOKUP($E56,NJLookup2024_2025[],7,FALSE)</f>
        <v>Saint John Paul II Chapter</v>
      </c>
      <c r="L56" s="14">
        <f>$Q$1-D56</f>
        <v>157</v>
      </c>
    </row>
    <row r="57" spans="1:12" x14ac:dyDescent="0.35">
      <c r="A57" s="12">
        <v>5447613</v>
      </c>
      <c r="B57" t="s">
        <v>828</v>
      </c>
      <c r="C57" s="12" t="s">
        <v>110</v>
      </c>
      <c r="D57" s="15">
        <v>45426</v>
      </c>
      <c r="E57" s="12">
        <v>7429</v>
      </c>
      <c r="F57" s="12" t="str">
        <f>VLOOKUP($E57,NJLookup2024_2025[],2,FALSE)</f>
        <v>Archangel</v>
      </c>
      <c r="G57" s="12" t="str">
        <f>VLOOKUP($E57,NJLookup2024_2025[],3,FALSE)</f>
        <v>Berlin</v>
      </c>
      <c r="H57" s="12" t="str">
        <f>VLOOKUP($E57,NJLookup2024_2025[],4,FALSE)</f>
        <v>Camden</v>
      </c>
      <c r="I57" s="12">
        <f>VLOOKUP($E57,NJLookup2024_2025[],5,FALSE)</f>
        <v>59</v>
      </c>
      <c r="J57" s="11" t="str">
        <f>VLOOKUP($E57,NJLookup2024_2025[],6,FALSE)</f>
        <v>Albert Karwowski</v>
      </c>
      <c r="K57" s="12" t="str">
        <f>VLOOKUP($E57,NJLookup2024_2025[],7,FALSE)</f>
        <v>Saint John Paul II Chapter</v>
      </c>
      <c r="L57" s="14">
        <f>$Q$1-D57</f>
        <v>171</v>
      </c>
    </row>
    <row r="58" spans="1:12" x14ac:dyDescent="0.35">
      <c r="A58" s="12">
        <v>5438731</v>
      </c>
      <c r="B58" t="s">
        <v>788</v>
      </c>
      <c r="C58" s="12" t="s">
        <v>797</v>
      </c>
      <c r="D58" s="15">
        <v>45399</v>
      </c>
      <c r="E58" s="12">
        <v>6513</v>
      </c>
      <c r="F58" s="12" t="str">
        <f>VLOOKUP($E58,NJLookup2024_2025[],2,FALSE)</f>
        <v>Msgr. James A. Bulfin</v>
      </c>
      <c r="G58" s="12" t="str">
        <f>VLOOKUP($E58,NJLookup2024_2025[],3,FALSE)</f>
        <v>Malaga</v>
      </c>
      <c r="H58" s="12" t="str">
        <f>VLOOKUP($E58,NJLookup2024_2025[],4,FALSE)</f>
        <v>Camden</v>
      </c>
      <c r="I58" s="12">
        <f>VLOOKUP($E58,NJLookup2024_2025[],5,FALSE)</f>
        <v>59</v>
      </c>
      <c r="J58" s="11" t="str">
        <f>VLOOKUP($E58,NJLookup2024_2025[],6,FALSE)</f>
        <v>Albert Karwowski</v>
      </c>
      <c r="K58" s="12" t="str">
        <f>VLOOKUP($E58,NJLookup2024_2025[],7,FALSE)</f>
        <v>Saint John Paul II Chapter</v>
      </c>
      <c r="L58" s="14">
        <f>$Q$1-D58</f>
        <v>198</v>
      </c>
    </row>
    <row r="59" spans="1:12" x14ac:dyDescent="0.35">
      <c r="A59" s="12">
        <v>5410058</v>
      </c>
      <c r="B59" t="s">
        <v>743</v>
      </c>
      <c r="C59" s="12" t="s">
        <v>745</v>
      </c>
      <c r="D59" s="15">
        <v>45287</v>
      </c>
      <c r="E59" s="12">
        <v>6513</v>
      </c>
      <c r="F59" s="12" t="str">
        <f>VLOOKUP($E59,NJLookup2024_2025[],2,FALSE)</f>
        <v>Msgr. James A. Bulfin</v>
      </c>
      <c r="G59" s="12" t="str">
        <f>VLOOKUP($E59,NJLookup2024_2025[],3,FALSE)</f>
        <v>Malaga</v>
      </c>
      <c r="H59" s="12" t="str">
        <f>VLOOKUP($E59,NJLookup2024_2025[],4,FALSE)</f>
        <v>Camden</v>
      </c>
      <c r="I59" s="12">
        <f>VLOOKUP($E59,NJLookup2024_2025[],5,FALSE)</f>
        <v>59</v>
      </c>
      <c r="J59" s="11" t="str">
        <f>VLOOKUP($E59,NJLookup2024_2025[],6,FALSE)</f>
        <v>Albert Karwowski</v>
      </c>
      <c r="K59" s="12" t="str">
        <f>VLOOKUP($E59,NJLookup2024_2025[],7,FALSE)</f>
        <v>Saint John Paul II Chapter</v>
      </c>
      <c r="L59" s="14">
        <f>$Q$1-D59</f>
        <v>310</v>
      </c>
    </row>
    <row r="60" spans="1:12" x14ac:dyDescent="0.35">
      <c r="A60" s="12">
        <v>5391490</v>
      </c>
      <c r="B60" t="s">
        <v>35</v>
      </c>
      <c r="C60" s="12" t="s">
        <v>36</v>
      </c>
      <c r="D60" s="15">
        <v>45216</v>
      </c>
      <c r="E60" s="12">
        <v>3352</v>
      </c>
      <c r="F60" s="12" t="str">
        <f>VLOOKUP($E60,NJLookup2024_2025[],2,FALSE)</f>
        <v>Mater Christi</v>
      </c>
      <c r="G60" s="12" t="str">
        <f>VLOOKUP($E60,NJLookup2024_2025[],3,FALSE)</f>
        <v>Williamstown</v>
      </c>
      <c r="H60" s="12" t="str">
        <f>VLOOKUP($E60,NJLookup2024_2025[],4,FALSE)</f>
        <v>Camden</v>
      </c>
      <c r="I60" s="12">
        <f>VLOOKUP($E60,NJLookup2024_2025[],5,FALSE)</f>
        <v>59</v>
      </c>
      <c r="J60" s="11" t="str">
        <f>VLOOKUP($E60,NJLookup2024_2025[],6,FALSE)</f>
        <v>Albert Karwowski</v>
      </c>
      <c r="K60" s="12" t="str">
        <f>VLOOKUP($E60,NJLookup2024_2025[],7,FALSE)</f>
        <v>Saint John Paul II Chapter</v>
      </c>
      <c r="L60" s="14">
        <f>$Q$1-D60</f>
        <v>381</v>
      </c>
    </row>
    <row r="61" spans="1:12" x14ac:dyDescent="0.35">
      <c r="A61" s="12">
        <v>5388982</v>
      </c>
      <c r="B61" t="s">
        <v>9</v>
      </c>
      <c r="C61" s="12" t="s">
        <v>53</v>
      </c>
      <c r="D61" s="15">
        <v>45204</v>
      </c>
      <c r="E61" s="12">
        <v>3352</v>
      </c>
      <c r="F61" s="12" t="str">
        <f>VLOOKUP($E61,NJLookup2024_2025[],2,FALSE)</f>
        <v>Mater Christi</v>
      </c>
      <c r="G61" s="12" t="str">
        <f>VLOOKUP($E61,NJLookup2024_2025[],3,FALSE)</f>
        <v>Williamstown</v>
      </c>
      <c r="H61" s="12" t="str">
        <f>VLOOKUP($E61,NJLookup2024_2025[],4,FALSE)</f>
        <v>Camden</v>
      </c>
      <c r="I61" s="12">
        <f>VLOOKUP($E61,NJLookup2024_2025[],5,FALSE)</f>
        <v>59</v>
      </c>
      <c r="J61" s="11" t="str">
        <f>VLOOKUP($E61,NJLookup2024_2025[],6,FALSE)</f>
        <v>Albert Karwowski</v>
      </c>
      <c r="K61" s="12" t="str">
        <f>VLOOKUP($E61,NJLookup2024_2025[],7,FALSE)</f>
        <v>Saint John Paul II Chapter</v>
      </c>
      <c r="L61" s="14">
        <f>$Q$1-D61</f>
        <v>393</v>
      </c>
    </row>
    <row r="63" spans="1:12" x14ac:dyDescent="0.35">
      <c r="A63" s="20">
        <f>COUNTA(Nov_12346[Member '#])</f>
        <v>60</v>
      </c>
      <c r="B63" s="5" t="s">
        <v>784</v>
      </c>
    </row>
  </sheetData>
  <conditionalFormatting sqref="D2:D61 J2:J61">
    <cfRule type="expression" dxfId="5" priority="15225">
      <formula>AND($Q$1-$D2&gt;60,$Q$1-$D2&lt;91)</formula>
    </cfRule>
    <cfRule type="expression" dxfId="4" priority="15226">
      <formula>$Q$1-$D2&gt;90</formula>
    </cfRule>
    <cfRule type="expression" dxfId="3" priority="15227">
      <formula>$Q$1-$D2&lt;61</formula>
    </cfRule>
  </conditionalFormatting>
  <pageMargins left="0.25" right="0.25" top="0.75" bottom="0.75" header="0.3" footer="0.3"/>
  <pageSetup scale="1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9537-E7CD-4AA7-BABD-EC03C10E9F3E}">
  <sheetPr>
    <pageSetUpPr fitToPage="1"/>
  </sheetPr>
  <dimension ref="A1:S60"/>
  <sheetViews>
    <sheetView zoomScale="116" zoomScaleNormal="116" workbookViewId="0">
      <selection activeCell="A2" sqref="A2"/>
    </sheetView>
  </sheetViews>
  <sheetFormatPr defaultRowHeight="15.5" x14ac:dyDescent="0.35"/>
  <cols>
    <col min="1" max="1" width="11.54296875" style="13" customWidth="1"/>
    <col min="2" max="2" width="22.90625" style="5" customWidth="1"/>
    <col min="4" max="4" width="12.1796875" customWidth="1"/>
    <col min="5" max="5" width="10.26953125" style="5" customWidth="1"/>
    <col min="6" max="6" width="10.36328125" style="5" customWidth="1"/>
    <col min="7" max="7" width="13.08984375" style="5" customWidth="1"/>
    <col min="8" max="8" width="13.7265625" style="5" customWidth="1"/>
    <col min="9" max="9" width="5.81640625" style="5" customWidth="1"/>
    <col min="10" max="10" width="14" style="5" customWidth="1"/>
    <col min="11" max="11" width="20.1796875" style="5" customWidth="1"/>
    <col min="12" max="12" width="8.81640625" style="5" customWidth="1"/>
    <col min="13" max="13" width="2.453125" style="5" customWidth="1"/>
    <col min="14" max="14" width="6" style="5" customWidth="1"/>
    <col min="15" max="15" width="5.36328125" style="5" customWidth="1"/>
    <col min="16" max="16" width="7.453125" style="5" customWidth="1"/>
    <col min="17" max="17" width="12.26953125" style="5" customWidth="1"/>
    <col min="18" max="18" width="14.81640625" style="5" bestFit="1" customWidth="1"/>
    <col min="19" max="19" width="12" style="5" bestFit="1" customWidth="1"/>
    <col min="20" max="16384" width="8.7265625" style="5"/>
  </cols>
  <sheetData>
    <row r="1" spans="1:19" s="18" customFormat="1" x14ac:dyDescent="0.35">
      <c r="A1" s="19" t="s">
        <v>15</v>
      </c>
      <c r="B1" s="16" t="s">
        <v>0</v>
      </c>
      <c r="C1" s="16" t="s">
        <v>16</v>
      </c>
      <c r="D1" s="16" t="s">
        <v>17</v>
      </c>
      <c r="E1" s="16" t="s">
        <v>18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7" t="s">
        <v>807</v>
      </c>
      <c r="N1" s="4" t="s">
        <v>989</v>
      </c>
      <c r="O1" s="2">
        <f>COUNTA(Nov_12347[Member '#])</f>
        <v>57</v>
      </c>
      <c r="P1" s="4" t="s">
        <v>759</v>
      </c>
      <c r="Q1" s="3">
        <v>45597</v>
      </c>
    </row>
    <row r="2" spans="1:19" x14ac:dyDescent="0.35">
      <c r="A2" s="12">
        <v>5482608</v>
      </c>
      <c r="B2" t="s">
        <v>1004</v>
      </c>
      <c r="C2" s="12" t="s">
        <v>639</v>
      </c>
      <c r="D2" s="15">
        <v>45579</v>
      </c>
      <c r="E2" s="12">
        <v>11873</v>
      </c>
      <c r="F2" s="12" t="str">
        <f>VLOOKUP($E2,NJLookup2024_2025[],2,FALSE)</f>
        <v>Saint Bartholomew</v>
      </c>
      <c r="G2" s="12" t="str">
        <f>VLOOKUP($E2,NJLookup2024_2025[],3,FALSE)</f>
        <v>East Brunswick</v>
      </c>
      <c r="H2" s="12" t="str">
        <f>VLOOKUP($E2,NJLookup2024_2025[],4,FALSE)</f>
        <v>Metuchen</v>
      </c>
      <c r="I2" s="12">
        <f>VLOOKUP($E2,NJLookup2024_2025[],5,FALSE)</f>
        <v>61</v>
      </c>
      <c r="J2" s="11" t="str">
        <f>VLOOKUP($E2,NJLookup2024_2025[],6,FALSE)</f>
        <v>Steven Reitano</v>
      </c>
      <c r="K2" s="12" t="str">
        <f>VLOOKUP($E2,NJLookup2024_2025[],7,FALSE)</f>
        <v>Metuchen Diocese Chapter</v>
      </c>
      <c r="L2" s="14">
        <f>$Q$1-D2</f>
        <v>18</v>
      </c>
      <c r="Q2" s="25"/>
      <c r="S2" s="26"/>
    </row>
    <row r="3" spans="1:19" x14ac:dyDescent="0.35">
      <c r="A3" s="12">
        <v>5472109</v>
      </c>
      <c r="B3" t="s">
        <v>933</v>
      </c>
      <c r="C3" s="12" t="s">
        <v>639</v>
      </c>
      <c r="D3" s="15">
        <v>45551</v>
      </c>
      <c r="E3" s="12">
        <v>11873</v>
      </c>
      <c r="F3" s="12" t="str">
        <f>VLOOKUP($E3,NJLookup2024_2025[],2,FALSE)</f>
        <v>Saint Bartholomew</v>
      </c>
      <c r="G3" s="12" t="str">
        <f>VLOOKUP($E3,NJLookup2024_2025[],3,FALSE)</f>
        <v>East Brunswick</v>
      </c>
      <c r="H3" s="12" t="str">
        <f>VLOOKUP($E3,NJLookup2024_2025[],4,FALSE)</f>
        <v>Metuchen</v>
      </c>
      <c r="I3" s="12">
        <f>VLOOKUP($E3,NJLookup2024_2025[],5,FALSE)</f>
        <v>61</v>
      </c>
      <c r="J3" s="11" t="str">
        <f>VLOOKUP($E3,NJLookup2024_2025[],6,FALSE)</f>
        <v>Steven Reitano</v>
      </c>
      <c r="K3" s="12" t="str">
        <f>VLOOKUP($E3,NJLookup2024_2025[],7,FALSE)</f>
        <v>Metuchen Diocese Chapter</v>
      </c>
      <c r="L3" s="14">
        <f>$Q$1-D3</f>
        <v>46</v>
      </c>
      <c r="P3" s="1"/>
      <c r="Q3" s="1"/>
      <c r="R3" s="27"/>
      <c r="S3" s="27"/>
    </row>
    <row r="4" spans="1:19" x14ac:dyDescent="0.35">
      <c r="A4" s="12">
        <v>5456322</v>
      </c>
      <c r="B4" t="s">
        <v>839</v>
      </c>
      <c r="C4" s="12" t="s">
        <v>725</v>
      </c>
      <c r="D4" s="15">
        <v>45464</v>
      </c>
      <c r="E4" s="12">
        <v>4907</v>
      </c>
      <c r="F4" s="12" t="str">
        <f>VLOOKUP($E4,NJLookup2024_2025[],2,FALSE)</f>
        <v>Immaculate Conception</v>
      </c>
      <c r="G4" s="12" t="str">
        <f>VLOOKUP($E4,NJLookup2024_2025[],3,FALSE)</f>
        <v>Spotswood</v>
      </c>
      <c r="H4" s="12" t="str">
        <f>VLOOKUP($E4,NJLookup2024_2025[],4,FALSE)</f>
        <v>Metuchen</v>
      </c>
      <c r="I4" s="12">
        <f>VLOOKUP($E4,NJLookup2024_2025[],5,FALSE)</f>
        <v>61</v>
      </c>
      <c r="J4" s="11" t="str">
        <f>VLOOKUP($E4,NJLookup2024_2025[],6,FALSE)</f>
        <v>Steven Reitano</v>
      </c>
      <c r="K4" s="12" t="str">
        <f>VLOOKUP($E4,NJLookup2024_2025[],7,FALSE)</f>
        <v>Metuchen Diocese Chapter</v>
      </c>
      <c r="L4" s="14">
        <f>$Q$1-D4</f>
        <v>133</v>
      </c>
      <c r="R4" s="27"/>
      <c r="S4" s="27"/>
    </row>
    <row r="5" spans="1:19" x14ac:dyDescent="0.35">
      <c r="A5" s="12">
        <v>5449285</v>
      </c>
      <c r="B5" t="s">
        <v>906</v>
      </c>
      <c r="C5" s="12" t="s">
        <v>639</v>
      </c>
      <c r="D5" s="15">
        <v>45433</v>
      </c>
      <c r="E5" s="12">
        <v>11873</v>
      </c>
      <c r="F5" s="12" t="str">
        <f>VLOOKUP($E5,NJLookup2024_2025[],2,FALSE)</f>
        <v>Saint Bartholomew</v>
      </c>
      <c r="G5" s="12" t="str">
        <f>VLOOKUP($E5,NJLookup2024_2025[],3,FALSE)</f>
        <v>East Brunswick</v>
      </c>
      <c r="H5" s="12" t="str">
        <f>VLOOKUP($E5,NJLookup2024_2025[],4,FALSE)</f>
        <v>Metuchen</v>
      </c>
      <c r="I5" s="12">
        <f>VLOOKUP($E5,NJLookup2024_2025[],5,FALSE)</f>
        <v>61</v>
      </c>
      <c r="J5" s="11" t="str">
        <f>VLOOKUP($E5,NJLookup2024_2025[],6,FALSE)</f>
        <v>Steven Reitano</v>
      </c>
      <c r="K5" s="12" t="str">
        <f>VLOOKUP($E5,NJLookup2024_2025[],7,FALSE)</f>
        <v>Metuchen Diocese Chapter</v>
      </c>
      <c r="L5" s="14">
        <f>$Q$1-D5</f>
        <v>164</v>
      </c>
      <c r="R5" s="27"/>
      <c r="S5" s="27"/>
    </row>
    <row r="6" spans="1:19" x14ac:dyDescent="0.35">
      <c r="A6" s="12">
        <v>5422269</v>
      </c>
      <c r="B6" t="s">
        <v>757</v>
      </c>
      <c r="C6" s="12" t="s">
        <v>725</v>
      </c>
      <c r="D6" s="15">
        <v>45337</v>
      </c>
      <c r="E6" s="12">
        <v>4907</v>
      </c>
      <c r="F6" s="12" t="str">
        <f>VLOOKUP($E6,NJLookup2024_2025[],2,FALSE)</f>
        <v>Immaculate Conception</v>
      </c>
      <c r="G6" s="12" t="str">
        <f>VLOOKUP($E6,NJLookup2024_2025[],3,FALSE)</f>
        <v>Spotswood</v>
      </c>
      <c r="H6" s="12" t="str">
        <f>VLOOKUP($E6,NJLookup2024_2025[],4,FALSE)</f>
        <v>Metuchen</v>
      </c>
      <c r="I6" s="12">
        <f>VLOOKUP($E6,NJLookup2024_2025[],5,FALSE)</f>
        <v>61</v>
      </c>
      <c r="J6" s="11" t="str">
        <f>VLOOKUP($E6,NJLookup2024_2025[],6,FALSE)</f>
        <v>Steven Reitano</v>
      </c>
      <c r="K6" s="12" t="str">
        <f>VLOOKUP($E6,NJLookup2024_2025[],7,FALSE)</f>
        <v>Metuchen Diocese Chapter</v>
      </c>
      <c r="L6" s="14">
        <f>$Q$1-D6</f>
        <v>260</v>
      </c>
      <c r="R6" s="27"/>
      <c r="S6" s="27"/>
    </row>
    <row r="7" spans="1:19" x14ac:dyDescent="0.35">
      <c r="A7" s="12">
        <v>5484724</v>
      </c>
      <c r="B7" t="s">
        <v>1080</v>
      </c>
      <c r="C7" s="12" t="s">
        <v>1081</v>
      </c>
      <c r="D7" s="15">
        <v>45586</v>
      </c>
      <c r="E7" s="12">
        <v>6336</v>
      </c>
      <c r="F7" s="12" t="str">
        <f>VLOOKUP($E7,NJLookup2024_2025[],2,FALSE)</f>
        <v>St. James</v>
      </c>
      <c r="G7" s="12" t="str">
        <f>VLOOKUP($E7,NJLookup2024_2025[],3,FALSE)</f>
        <v>Jamesburg</v>
      </c>
      <c r="H7" s="12" t="str">
        <f>VLOOKUP($E7,NJLookup2024_2025[],4,FALSE)</f>
        <v>Metuchen</v>
      </c>
      <c r="I7" s="12">
        <f>VLOOKUP($E7,NJLookup2024_2025[],5,FALSE)</f>
        <v>63</v>
      </c>
      <c r="J7" s="11" t="str">
        <f>VLOOKUP($E7,NJLookup2024_2025[],6,FALSE)</f>
        <v>Robert DiBella</v>
      </c>
      <c r="K7" s="12" t="str">
        <f>VLOOKUP($E7,NJLookup2024_2025[],7,FALSE)</f>
        <v>Metuchen Diocese Chapter</v>
      </c>
      <c r="L7" s="14">
        <f>$Q$1-D7</f>
        <v>11</v>
      </c>
      <c r="R7" s="27"/>
      <c r="S7" s="27"/>
    </row>
    <row r="8" spans="1:19" x14ac:dyDescent="0.35">
      <c r="A8" s="12">
        <v>5476883</v>
      </c>
      <c r="B8" t="s">
        <v>1022</v>
      </c>
      <c r="C8" s="12" t="s">
        <v>540</v>
      </c>
      <c r="D8" s="15">
        <v>45559</v>
      </c>
      <c r="E8" s="12">
        <v>7046</v>
      </c>
      <c r="F8" s="12" t="str">
        <f>VLOOKUP($E8,NJLookup2024_2025[],2,FALSE)</f>
        <v>St. Cecilia's</v>
      </c>
      <c r="G8" s="12" t="str">
        <f>VLOOKUP($E8,NJLookup2024_2025[],3,FALSE)</f>
        <v>Monmouth Junction</v>
      </c>
      <c r="H8" s="12" t="str">
        <f>VLOOKUP($E8,NJLookup2024_2025[],4,FALSE)</f>
        <v>Metuchen</v>
      </c>
      <c r="I8" s="12">
        <f>VLOOKUP($E8,NJLookup2024_2025[],5,FALSE)</f>
        <v>63</v>
      </c>
      <c r="J8" s="11" t="str">
        <f>VLOOKUP($E8,NJLookup2024_2025[],6,FALSE)</f>
        <v>Robert DiBella</v>
      </c>
      <c r="K8" s="12" t="str">
        <f>VLOOKUP($E8,NJLookup2024_2025[],7,FALSE)</f>
        <v>Metuchen Diocese Chapter</v>
      </c>
      <c r="L8" s="14">
        <f>$Q$1-D8</f>
        <v>38</v>
      </c>
      <c r="R8" s="27"/>
      <c r="S8" s="27"/>
    </row>
    <row r="9" spans="1:19" x14ac:dyDescent="0.35">
      <c r="A9" s="12">
        <v>1282996</v>
      </c>
      <c r="B9" t="s">
        <v>983</v>
      </c>
      <c r="C9" s="12" t="s">
        <v>725</v>
      </c>
      <c r="D9" s="15">
        <v>45541</v>
      </c>
      <c r="E9" s="12">
        <v>14658</v>
      </c>
      <c r="F9" s="12" t="str">
        <f>VLOOKUP($E9,NJLookup2024_2025[],2,FALSE)</f>
        <v>Nativity of Our Lord</v>
      </c>
      <c r="G9" s="12" t="str">
        <f>VLOOKUP($E9,NJLookup2024_2025[],3,FALSE)</f>
        <v>Monroe</v>
      </c>
      <c r="H9" s="12" t="str">
        <f>VLOOKUP($E9,NJLookup2024_2025[],4,FALSE)</f>
        <v>Metuchen</v>
      </c>
      <c r="I9" s="12">
        <f>VLOOKUP($E9,NJLookup2024_2025[],5,FALSE)</f>
        <v>63</v>
      </c>
      <c r="J9" s="11" t="str">
        <f>VLOOKUP($E9,NJLookup2024_2025[],6,FALSE)</f>
        <v>Robert DiBella</v>
      </c>
      <c r="K9" s="12" t="str">
        <f>VLOOKUP($E9,NJLookup2024_2025[],7,FALSE)</f>
        <v>Metuchen Diocese Chapter</v>
      </c>
      <c r="L9" s="14">
        <f>$Q$1-D9</f>
        <v>56</v>
      </c>
    </row>
    <row r="10" spans="1:19" x14ac:dyDescent="0.35">
      <c r="A10" s="12">
        <v>5469469</v>
      </c>
      <c r="B10" t="s">
        <v>910</v>
      </c>
      <c r="C10" s="12" t="s">
        <v>921</v>
      </c>
      <c r="D10" s="15">
        <v>45537</v>
      </c>
      <c r="E10" s="12">
        <v>7046</v>
      </c>
      <c r="F10" s="12" t="str">
        <f>VLOOKUP($E10,NJLookup2024_2025[],2,FALSE)</f>
        <v>St. Cecilia's</v>
      </c>
      <c r="G10" s="12" t="str">
        <f>VLOOKUP($E10,NJLookup2024_2025[],3,FALSE)</f>
        <v>Monmouth Junction</v>
      </c>
      <c r="H10" s="12" t="str">
        <f>VLOOKUP($E10,NJLookup2024_2025[],4,FALSE)</f>
        <v>Metuchen</v>
      </c>
      <c r="I10" s="12">
        <f>VLOOKUP($E10,NJLookup2024_2025[],5,FALSE)</f>
        <v>63</v>
      </c>
      <c r="J10" s="11" t="str">
        <f>VLOOKUP($E10,NJLookup2024_2025[],6,FALSE)</f>
        <v>Robert DiBella</v>
      </c>
      <c r="K10" s="12" t="str">
        <f>VLOOKUP($E10,NJLookup2024_2025[],7,FALSE)</f>
        <v>Metuchen Diocese Chapter</v>
      </c>
      <c r="L10" s="14">
        <f>$Q$1-D10</f>
        <v>60</v>
      </c>
    </row>
    <row r="11" spans="1:19" x14ac:dyDescent="0.35">
      <c r="A11" s="12">
        <v>5463272</v>
      </c>
      <c r="B11" t="s">
        <v>867</v>
      </c>
      <c r="C11" s="12" t="s">
        <v>52</v>
      </c>
      <c r="D11" s="15">
        <v>45495</v>
      </c>
      <c r="E11" s="12">
        <v>7250</v>
      </c>
      <c r="F11" s="12" t="str">
        <f>VLOOKUP($E11,NJLookup2024_2025[],2,FALSE)</f>
        <v>Our Lady of Lourdes</v>
      </c>
      <c r="G11" s="12" t="str">
        <f>VLOOKUP($E11,NJLookup2024_2025[],3,FALSE)</f>
        <v>Milltown</v>
      </c>
      <c r="H11" s="12" t="str">
        <f>VLOOKUP($E11,NJLookup2024_2025[],4,FALSE)</f>
        <v>Metuchen</v>
      </c>
      <c r="I11" s="12">
        <f>VLOOKUP($E11,NJLookup2024_2025[],5,FALSE)</f>
        <v>63</v>
      </c>
      <c r="J11" s="11" t="str">
        <f>VLOOKUP($E11,NJLookup2024_2025[],6,FALSE)</f>
        <v>Robert DiBella</v>
      </c>
      <c r="K11" s="12" t="str">
        <f>VLOOKUP($E11,NJLookup2024_2025[],7,FALSE)</f>
        <v>Metuchen Diocese Chapter</v>
      </c>
      <c r="L11" s="14">
        <f>$Q$1-D11</f>
        <v>102</v>
      </c>
    </row>
    <row r="12" spans="1:19" x14ac:dyDescent="0.35">
      <c r="A12" s="12">
        <v>5404717</v>
      </c>
      <c r="B12" t="s">
        <v>737</v>
      </c>
      <c r="C12" s="12" t="s">
        <v>52</v>
      </c>
      <c r="D12" s="15">
        <v>45266</v>
      </c>
      <c r="E12" s="12">
        <v>7250</v>
      </c>
      <c r="F12" s="12" t="str">
        <f>VLOOKUP($E12,NJLookup2024_2025[],2,FALSE)</f>
        <v>Our Lady of Lourdes</v>
      </c>
      <c r="G12" s="12" t="str">
        <f>VLOOKUP($E12,NJLookup2024_2025[],3,FALSE)</f>
        <v>Milltown</v>
      </c>
      <c r="H12" s="12" t="str">
        <f>VLOOKUP($E12,NJLookup2024_2025[],4,FALSE)</f>
        <v>Metuchen</v>
      </c>
      <c r="I12" s="12">
        <f>VLOOKUP($E12,NJLookup2024_2025[],5,FALSE)</f>
        <v>63</v>
      </c>
      <c r="J12" s="11" t="str">
        <f>VLOOKUP($E12,NJLookup2024_2025[],6,FALSE)</f>
        <v>Robert DiBella</v>
      </c>
      <c r="K12" s="12" t="str">
        <f>VLOOKUP($E12,NJLookup2024_2025[],7,FALSE)</f>
        <v>Metuchen Diocese Chapter</v>
      </c>
      <c r="L12" s="14">
        <f>$Q$1-D12</f>
        <v>331</v>
      </c>
    </row>
    <row r="13" spans="1:19" x14ac:dyDescent="0.35">
      <c r="A13" s="12">
        <v>5390155</v>
      </c>
      <c r="B13" t="s">
        <v>8</v>
      </c>
      <c r="C13" s="12" t="s">
        <v>52</v>
      </c>
      <c r="D13" s="15">
        <v>45208</v>
      </c>
      <c r="E13" s="12">
        <v>7250</v>
      </c>
      <c r="F13" s="12" t="str">
        <f>VLOOKUP($E13,NJLookup2024_2025[],2,FALSE)</f>
        <v>Our Lady of Lourdes</v>
      </c>
      <c r="G13" s="12" t="str">
        <f>VLOOKUP($E13,NJLookup2024_2025[],3,FALSE)</f>
        <v>Milltown</v>
      </c>
      <c r="H13" s="12" t="str">
        <f>VLOOKUP($E13,NJLookup2024_2025[],4,FALSE)</f>
        <v>Metuchen</v>
      </c>
      <c r="I13" s="12">
        <f>VLOOKUP($E13,NJLookup2024_2025[],5,FALSE)</f>
        <v>63</v>
      </c>
      <c r="J13" s="11" t="str">
        <f>VLOOKUP($E13,NJLookup2024_2025[],6,FALSE)</f>
        <v>Robert DiBella</v>
      </c>
      <c r="K13" s="12" t="str">
        <f>VLOOKUP($E13,NJLookup2024_2025[],7,FALSE)</f>
        <v>Metuchen Diocese Chapter</v>
      </c>
      <c r="L13" s="14">
        <f>$Q$1-D13</f>
        <v>389</v>
      </c>
    </row>
    <row r="14" spans="1:19" x14ac:dyDescent="0.35">
      <c r="A14" s="12">
        <v>3355391</v>
      </c>
      <c r="B14" t="s">
        <v>1109</v>
      </c>
      <c r="C14" s="12" t="s">
        <v>274</v>
      </c>
      <c r="D14" s="15">
        <v>45595</v>
      </c>
      <c r="E14" s="12">
        <v>2393</v>
      </c>
      <c r="F14" s="12" t="str">
        <f>VLOOKUP($E14,NJLookup2024_2025[],2,FALSE)</f>
        <v>St. Elizabeth</v>
      </c>
      <c r="G14" s="12" t="str">
        <f>VLOOKUP($E14,NJLookup2024_2025[],3,FALSE)</f>
        <v>Basking Ridge</v>
      </c>
      <c r="H14" s="12" t="str">
        <f>VLOOKUP($E14,NJLookup2024_2025[],4,FALSE)</f>
        <v>Metuchen</v>
      </c>
      <c r="I14" s="12">
        <f>VLOOKUP($E14,NJLookup2024_2025[],5,FALSE)</f>
        <v>64</v>
      </c>
      <c r="J14" s="11" t="str">
        <f>VLOOKUP($E14,NJLookup2024_2025[],6,FALSE)</f>
        <v>James Gallombardo</v>
      </c>
      <c r="K14" s="12" t="str">
        <f>VLOOKUP($E14,NJLookup2024_2025[],7,FALSE)</f>
        <v>Metuchen Diocese Chapter</v>
      </c>
      <c r="L14" s="14">
        <f>$Q$1-D14</f>
        <v>2</v>
      </c>
    </row>
    <row r="15" spans="1:19" x14ac:dyDescent="0.35">
      <c r="A15" s="12">
        <v>5487036</v>
      </c>
      <c r="B15" t="s">
        <v>1060</v>
      </c>
      <c r="C15" s="12" t="s">
        <v>749</v>
      </c>
      <c r="D15" s="15">
        <v>45594</v>
      </c>
      <c r="E15" s="12">
        <v>5959</v>
      </c>
      <c r="F15" s="12" t="str">
        <f>VLOOKUP($E15,NJLookup2024_2025[],2,FALSE)</f>
        <v>Our Lady of the Hills</v>
      </c>
      <c r="G15" s="12" t="str">
        <f>VLOOKUP($E15,NJLookup2024_2025[],3,FALSE)</f>
        <v>Martinsville</v>
      </c>
      <c r="H15" s="12" t="str">
        <f>VLOOKUP($E15,NJLookup2024_2025[],4,FALSE)</f>
        <v>Metuchen</v>
      </c>
      <c r="I15" s="12">
        <f>VLOOKUP($E15,NJLookup2024_2025[],5,FALSE)</f>
        <v>64</v>
      </c>
      <c r="J15" s="11" t="str">
        <f>VLOOKUP($E15,NJLookup2024_2025[],6,FALSE)</f>
        <v>James Gallombardo</v>
      </c>
      <c r="K15" s="12" t="str">
        <f>VLOOKUP($E15,NJLookup2024_2025[],7,FALSE)</f>
        <v>Metuchen Diocese Chapter</v>
      </c>
      <c r="L15" s="14">
        <f>$Q$1-D15</f>
        <v>3</v>
      </c>
    </row>
    <row r="16" spans="1:19" x14ac:dyDescent="0.35">
      <c r="A16" s="12">
        <v>5485718</v>
      </c>
      <c r="B16" t="s">
        <v>1044</v>
      </c>
      <c r="C16" s="12" t="s">
        <v>1091</v>
      </c>
      <c r="D16" s="15">
        <v>45589</v>
      </c>
      <c r="E16" s="12">
        <v>12700</v>
      </c>
      <c r="F16" s="12" t="str">
        <f>VLOOKUP($E16,NJLookup2024_2025[],2,FALSE)</f>
        <v>Our Lady of Mount Virgin</v>
      </c>
      <c r="G16" s="12" t="str">
        <f>VLOOKUP($E16,NJLookup2024_2025[],3,FALSE)</f>
        <v>Middlesex</v>
      </c>
      <c r="H16" s="12" t="str">
        <f>VLOOKUP($E16,NJLookup2024_2025[],4,FALSE)</f>
        <v>Metuchen</v>
      </c>
      <c r="I16" s="12">
        <f>VLOOKUP($E16,NJLookup2024_2025[],5,FALSE)</f>
        <v>64</v>
      </c>
      <c r="J16" s="11" t="str">
        <f>VLOOKUP($E16,NJLookup2024_2025[],6,FALSE)</f>
        <v>James Gallombardo</v>
      </c>
      <c r="K16" s="12" t="str">
        <f>VLOOKUP($E16,NJLookup2024_2025[],7,FALSE)</f>
        <v>Metuchen Diocese Chapter</v>
      </c>
      <c r="L16" s="14">
        <f>$Q$1-D16</f>
        <v>8</v>
      </c>
    </row>
    <row r="17" spans="1:12" x14ac:dyDescent="0.35">
      <c r="A17" s="12">
        <v>5485589</v>
      </c>
      <c r="B17" t="s">
        <v>1090</v>
      </c>
      <c r="C17" s="12" t="s">
        <v>22</v>
      </c>
      <c r="D17" s="15">
        <v>45588</v>
      </c>
      <c r="E17" s="12">
        <v>5959</v>
      </c>
      <c r="F17" s="12" t="str">
        <f>VLOOKUP($E17,NJLookup2024_2025[],2,FALSE)</f>
        <v>Our Lady of the Hills</v>
      </c>
      <c r="G17" s="12" t="str">
        <f>VLOOKUP($E17,NJLookup2024_2025[],3,FALSE)</f>
        <v>Martinsville</v>
      </c>
      <c r="H17" s="12" t="str">
        <f>VLOOKUP($E17,NJLookup2024_2025[],4,FALSE)</f>
        <v>Metuchen</v>
      </c>
      <c r="I17" s="12">
        <f>VLOOKUP($E17,NJLookup2024_2025[],5,FALSE)</f>
        <v>64</v>
      </c>
      <c r="J17" s="11" t="str">
        <f>VLOOKUP($E17,NJLookup2024_2025[],6,FALSE)</f>
        <v>James Gallombardo</v>
      </c>
      <c r="K17" s="12" t="str">
        <f>VLOOKUP($E17,NJLookup2024_2025[],7,FALSE)</f>
        <v>Metuchen Diocese Chapter</v>
      </c>
      <c r="L17" s="14">
        <f>$Q$1-D17</f>
        <v>9</v>
      </c>
    </row>
    <row r="18" spans="1:12" x14ac:dyDescent="0.35">
      <c r="A18" s="12">
        <v>5485101</v>
      </c>
      <c r="B18" t="s">
        <v>1041</v>
      </c>
      <c r="C18" s="12" t="s">
        <v>1085</v>
      </c>
      <c r="D18" s="15">
        <v>45587</v>
      </c>
      <c r="E18" s="12">
        <v>5959</v>
      </c>
      <c r="F18" s="12" t="str">
        <f>VLOOKUP($E18,NJLookup2024_2025[],2,FALSE)</f>
        <v>Our Lady of the Hills</v>
      </c>
      <c r="G18" s="12" t="str">
        <f>VLOOKUP($E18,NJLookup2024_2025[],3,FALSE)</f>
        <v>Martinsville</v>
      </c>
      <c r="H18" s="12" t="str">
        <f>VLOOKUP($E18,NJLookup2024_2025[],4,FALSE)</f>
        <v>Metuchen</v>
      </c>
      <c r="I18" s="12">
        <f>VLOOKUP($E18,NJLookup2024_2025[],5,FALSE)</f>
        <v>64</v>
      </c>
      <c r="J18" s="11" t="str">
        <f>VLOOKUP($E18,NJLookup2024_2025[],6,FALSE)</f>
        <v>James Gallombardo</v>
      </c>
      <c r="K18" s="12" t="str">
        <f>VLOOKUP($E18,NJLookup2024_2025[],7,FALSE)</f>
        <v>Metuchen Diocese Chapter</v>
      </c>
      <c r="L18" s="14">
        <f>$Q$1-D18</f>
        <v>10</v>
      </c>
    </row>
    <row r="19" spans="1:12" x14ac:dyDescent="0.35">
      <c r="A19" s="12">
        <v>5392622</v>
      </c>
      <c r="B19" t="s">
        <v>1014</v>
      </c>
      <c r="C19" s="12" t="s">
        <v>750</v>
      </c>
      <c r="D19" s="15">
        <v>45574</v>
      </c>
      <c r="E19" s="12">
        <v>2393</v>
      </c>
      <c r="F19" s="12" t="str">
        <f>VLOOKUP($E19,NJLookup2024_2025[],2,FALSE)</f>
        <v>St. Elizabeth</v>
      </c>
      <c r="G19" s="12" t="str">
        <f>VLOOKUP($E19,NJLookup2024_2025[],3,FALSE)</f>
        <v>Basking Ridge</v>
      </c>
      <c r="H19" s="12" t="str">
        <f>VLOOKUP($E19,NJLookup2024_2025[],4,FALSE)</f>
        <v>Metuchen</v>
      </c>
      <c r="I19" s="12">
        <f>VLOOKUP($E19,NJLookup2024_2025[],5,FALSE)</f>
        <v>64</v>
      </c>
      <c r="J19" s="11" t="str">
        <f>VLOOKUP($E19,NJLookup2024_2025[],6,FALSE)</f>
        <v>James Gallombardo</v>
      </c>
      <c r="K19" s="12" t="str">
        <f>VLOOKUP($E19,NJLookup2024_2025[],7,FALSE)</f>
        <v>Metuchen Diocese Chapter</v>
      </c>
      <c r="L19" s="14">
        <f>$Q$1-D19</f>
        <v>23</v>
      </c>
    </row>
    <row r="20" spans="1:12" x14ac:dyDescent="0.35">
      <c r="A20" s="12">
        <v>5467925</v>
      </c>
      <c r="B20" t="s">
        <v>889</v>
      </c>
      <c r="C20" s="12" t="s">
        <v>616</v>
      </c>
      <c r="D20" s="15">
        <v>45520</v>
      </c>
      <c r="E20" s="12">
        <v>12700</v>
      </c>
      <c r="F20" s="12" t="str">
        <f>VLOOKUP($E20,NJLookup2024_2025[],2,FALSE)</f>
        <v>Our Lady of Mount Virgin</v>
      </c>
      <c r="G20" s="12" t="str">
        <f>VLOOKUP($E20,NJLookup2024_2025[],3,FALSE)</f>
        <v>Middlesex</v>
      </c>
      <c r="H20" s="12" t="str">
        <f>VLOOKUP($E20,NJLookup2024_2025[],4,FALSE)</f>
        <v>Metuchen</v>
      </c>
      <c r="I20" s="12">
        <f>VLOOKUP($E20,NJLookup2024_2025[],5,FALSE)</f>
        <v>64</v>
      </c>
      <c r="J20" s="11" t="str">
        <f>VLOOKUP($E20,NJLookup2024_2025[],6,FALSE)</f>
        <v>James Gallombardo</v>
      </c>
      <c r="K20" s="12" t="str">
        <f>VLOOKUP($E20,NJLookup2024_2025[],7,FALSE)</f>
        <v>Metuchen Diocese Chapter</v>
      </c>
      <c r="L20" s="14">
        <f>$Q$1-D20</f>
        <v>77</v>
      </c>
    </row>
    <row r="21" spans="1:12" x14ac:dyDescent="0.35">
      <c r="A21" s="12">
        <v>5466868</v>
      </c>
      <c r="B21" t="s">
        <v>883</v>
      </c>
      <c r="C21" s="12" t="s">
        <v>802</v>
      </c>
      <c r="D21" s="15">
        <v>45514</v>
      </c>
      <c r="E21" s="12">
        <v>5959</v>
      </c>
      <c r="F21" s="12" t="str">
        <f>VLOOKUP($E21,NJLookup2024_2025[],2,FALSE)</f>
        <v>Our Lady of the Hills</v>
      </c>
      <c r="G21" s="12" t="str">
        <f>VLOOKUP($E21,NJLookup2024_2025[],3,FALSE)</f>
        <v>Martinsville</v>
      </c>
      <c r="H21" s="12" t="str">
        <f>VLOOKUP($E21,NJLookup2024_2025[],4,FALSE)</f>
        <v>Metuchen</v>
      </c>
      <c r="I21" s="12">
        <f>VLOOKUP($E21,NJLookup2024_2025[],5,FALSE)</f>
        <v>64</v>
      </c>
      <c r="J21" s="11" t="str">
        <f>VLOOKUP($E21,NJLookup2024_2025[],6,FALSE)</f>
        <v>James Gallombardo</v>
      </c>
      <c r="K21" s="12" t="str">
        <f>VLOOKUP($E21,NJLookup2024_2025[],7,FALSE)</f>
        <v>Metuchen Diocese Chapter</v>
      </c>
      <c r="L21" s="14">
        <f>$Q$1-D21</f>
        <v>83</v>
      </c>
    </row>
    <row r="22" spans="1:12" x14ac:dyDescent="0.35">
      <c r="A22" s="12">
        <v>5455192</v>
      </c>
      <c r="B22" t="s">
        <v>836</v>
      </c>
      <c r="C22" s="12" t="s">
        <v>274</v>
      </c>
      <c r="D22" s="15">
        <v>45455</v>
      </c>
      <c r="E22" s="12">
        <v>5959</v>
      </c>
      <c r="F22" s="12" t="str">
        <f>VLOOKUP($E22,NJLookup2024_2025[],2,FALSE)</f>
        <v>Our Lady of the Hills</v>
      </c>
      <c r="G22" s="12" t="str">
        <f>VLOOKUP($E22,NJLookup2024_2025[],3,FALSE)</f>
        <v>Martinsville</v>
      </c>
      <c r="H22" s="12" t="str">
        <f>VLOOKUP($E22,NJLookup2024_2025[],4,FALSE)</f>
        <v>Metuchen</v>
      </c>
      <c r="I22" s="12">
        <f>VLOOKUP($E22,NJLookup2024_2025[],5,FALSE)</f>
        <v>64</v>
      </c>
      <c r="J22" s="11" t="str">
        <f>VLOOKUP($E22,NJLookup2024_2025[],6,FALSE)</f>
        <v>James Gallombardo</v>
      </c>
      <c r="K22" s="12" t="str">
        <f>VLOOKUP($E22,NJLookup2024_2025[],7,FALSE)</f>
        <v>Metuchen Diocese Chapter</v>
      </c>
      <c r="L22" s="14">
        <f>$Q$1-D22</f>
        <v>142</v>
      </c>
    </row>
    <row r="23" spans="1:12" x14ac:dyDescent="0.35">
      <c r="A23" s="12">
        <v>5455076</v>
      </c>
      <c r="B23" t="s">
        <v>835</v>
      </c>
      <c r="C23" s="12" t="s">
        <v>749</v>
      </c>
      <c r="D23" s="15">
        <v>45454</v>
      </c>
      <c r="E23" s="12">
        <v>5959</v>
      </c>
      <c r="F23" s="12" t="str">
        <f>VLOOKUP($E23,NJLookup2024_2025[],2,FALSE)</f>
        <v>Our Lady of the Hills</v>
      </c>
      <c r="G23" s="12" t="str">
        <f>VLOOKUP($E23,NJLookup2024_2025[],3,FALSE)</f>
        <v>Martinsville</v>
      </c>
      <c r="H23" s="12" t="str">
        <f>VLOOKUP($E23,NJLookup2024_2025[],4,FALSE)</f>
        <v>Metuchen</v>
      </c>
      <c r="I23" s="12">
        <f>VLOOKUP($E23,NJLookup2024_2025[],5,FALSE)</f>
        <v>64</v>
      </c>
      <c r="J23" s="11" t="str">
        <f>VLOOKUP($E23,NJLookup2024_2025[],6,FALSE)</f>
        <v>James Gallombardo</v>
      </c>
      <c r="K23" s="12" t="str">
        <f>VLOOKUP($E23,NJLookup2024_2025[],7,FALSE)</f>
        <v>Metuchen Diocese Chapter</v>
      </c>
      <c r="L23" s="14">
        <f>$Q$1-D23</f>
        <v>143</v>
      </c>
    </row>
    <row r="24" spans="1:12" x14ac:dyDescent="0.35">
      <c r="A24" s="12">
        <v>5486934</v>
      </c>
      <c r="B24" t="s">
        <v>1102</v>
      </c>
      <c r="C24" s="12" t="s">
        <v>1103</v>
      </c>
      <c r="D24" s="15">
        <v>45594</v>
      </c>
      <c r="E24" s="12">
        <v>15540</v>
      </c>
      <c r="F24" s="12" t="str">
        <f>VLOOKUP($E24,NJLookup2024_2025[],2,FALSE)</f>
        <v>Mother Seton</v>
      </c>
      <c r="G24" s="12" t="str">
        <f>VLOOKUP($E24,NJLookup2024_2025[],3,FALSE)</f>
        <v>Three Bridges</v>
      </c>
      <c r="H24" s="12" t="str">
        <f>VLOOKUP($E24,NJLookup2024_2025[],4,FALSE)</f>
        <v>Metuchen</v>
      </c>
      <c r="I24" s="12">
        <f>VLOOKUP($E24,NJLookup2024_2025[],5,FALSE)</f>
        <v>65</v>
      </c>
      <c r="J24" s="11" t="str">
        <f>VLOOKUP($E24,NJLookup2024_2025[],6,FALSE)</f>
        <v>Timothy Glackin</v>
      </c>
      <c r="K24" s="12" t="str">
        <f>VLOOKUP($E24,NJLookup2024_2025[],7,FALSE)</f>
        <v>Metuchen Diocese Chapter</v>
      </c>
      <c r="L24" s="14">
        <f>$Q$1-D24</f>
        <v>3</v>
      </c>
    </row>
    <row r="25" spans="1:12" x14ac:dyDescent="0.35">
      <c r="A25" s="12">
        <v>5487007</v>
      </c>
      <c r="B25" t="s">
        <v>1059</v>
      </c>
      <c r="C25" s="12" t="s">
        <v>121</v>
      </c>
      <c r="D25" s="15">
        <v>45594</v>
      </c>
      <c r="E25" s="12">
        <v>15540</v>
      </c>
      <c r="F25" s="12" t="str">
        <f>VLOOKUP($E25,NJLookup2024_2025[],2,FALSE)</f>
        <v>Mother Seton</v>
      </c>
      <c r="G25" s="12" t="str">
        <f>VLOOKUP($E25,NJLookup2024_2025[],3,FALSE)</f>
        <v>Three Bridges</v>
      </c>
      <c r="H25" s="12" t="str">
        <f>VLOOKUP($E25,NJLookup2024_2025[],4,FALSE)</f>
        <v>Metuchen</v>
      </c>
      <c r="I25" s="12">
        <f>VLOOKUP($E25,NJLookup2024_2025[],5,FALSE)</f>
        <v>65</v>
      </c>
      <c r="J25" s="11" t="str">
        <f>VLOOKUP($E25,NJLookup2024_2025[],6,FALSE)</f>
        <v>Timothy Glackin</v>
      </c>
      <c r="K25" s="12" t="str">
        <f>VLOOKUP($E25,NJLookup2024_2025[],7,FALSE)</f>
        <v>Metuchen Diocese Chapter</v>
      </c>
      <c r="L25" s="14">
        <f>$Q$1-D25</f>
        <v>3</v>
      </c>
    </row>
    <row r="26" spans="1:12" x14ac:dyDescent="0.35">
      <c r="A26" s="12">
        <v>5486581</v>
      </c>
      <c r="B26" t="s">
        <v>1057</v>
      </c>
      <c r="C26" s="12" t="s">
        <v>1097</v>
      </c>
      <c r="D26" s="15">
        <v>45593</v>
      </c>
      <c r="E26" s="12">
        <v>15540</v>
      </c>
      <c r="F26" s="12" t="str">
        <f>VLOOKUP($E26,NJLookup2024_2025[],2,FALSE)</f>
        <v>Mother Seton</v>
      </c>
      <c r="G26" s="12" t="str">
        <f>VLOOKUP($E26,NJLookup2024_2025[],3,FALSE)</f>
        <v>Three Bridges</v>
      </c>
      <c r="H26" s="12" t="str">
        <f>VLOOKUP($E26,NJLookup2024_2025[],4,FALSE)</f>
        <v>Metuchen</v>
      </c>
      <c r="I26" s="12">
        <f>VLOOKUP($E26,NJLookup2024_2025[],5,FALSE)</f>
        <v>65</v>
      </c>
      <c r="J26" s="11" t="str">
        <f>VLOOKUP($E26,NJLookup2024_2025[],6,FALSE)</f>
        <v>Timothy Glackin</v>
      </c>
      <c r="K26" s="12" t="str">
        <f>VLOOKUP($E26,NJLookup2024_2025[],7,FALSE)</f>
        <v>Metuchen Diocese Chapter</v>
      </c>
      <c r="L26" s="14">
        <f>$Q$1-D26</f>
        <v>4</v>
      </c>
    </row>
    <row r="27" spans="1:12" x14ac:dyDescent="0.35">
      <c r="A27" s="12">
        <v>5485381</v>
      </c>
      <c r="B27" t="s">
        <v>1086</v>
      </c>
      <c r="C27" s="12" t="s">
        <v>121</v>
      </c>
      <c r="D27" s="15">
        <v>45588</v>
      </c>
      <c r="E27" s="12">
        <v>15540</v>
      </c>
      <c r="F27" s="12" t="str">
        <f>VLOOKUP($E27,NJLookup2024_2025[],2,FALSE)</f>
        <v>Mother Seton</v>
      </c>
      <c r="G27" s="12" t="str">
        <f>VLOOKUP($E27,NJLookup2024_2025[],3,FALSE)</f>
        <v>Three Bridges</v>
      </c>
      <c r="H27" s="12" t="str">
        <f>VLOOKUP($E27,NJLookup2024_2025[],4,FALSE)</f>
        <v>Metuchen</v>
      </c>
      <c r="I27" s="12">
        <f>VLOOKUP($E27,NJLookup2024_2025[],5,FALSE)</f>
        <v>65</v>
      </c>
      <c r="J27" s="11" t="str">
        <f>VLOOKUP($E27,NJLookup2024_2025[],6,FALSE)</f>
        <v>Timothy Glackin</v>
      </c>
      <c r="K27" s="12" t="str">
        <f>VLOOKUP($E27,NJLookup2024_2025[],7,FALSE)</f>
        <v>Metuchen Diocese Chapter</v>
      </c>
      <c r="L27" s="14">
        <f>$Q$1-D27</f>
        <v>9</v>
      </c>
    </row>
    <row r="28" spans="1:12" x14ac:dyDescent="0.35">
      <c r="A28" s="12">
        <v>5483804</v>
      </c>
      <c r="B28" t="s">
        <v>1082</v>
      </c>
      <c r="C28" s="12" t="s">
        <v>1083</v>
      </c>
      <c r="D28" s="15">
        <v>45587</v>
      </c>
      <c r="E28" s="12">
        <v>11415</v>
      </c>
      <c r="F28" s="12" t="str">
        <f>VLOOKUP($E28,NJLookup2024_2025[],2,FALSE)</f>
        <v>Millstone Valley</v>
      </c>
      <c r="G28" s="12" t="str">
        <f>VLOOKUP($E28,NJLookup2024_2025[],3,FALSE)</f>
        <v>Hillsborough</v>
      </c>
      <c r="H28" s="12" t="str">
        <f>VLOOKUP($E28,NJLookup2024_2025[],4,FALSE)</f>
        <v>Metuchen</v>
      </c>
      <c r="I28" s="12">
        <f>VLOOKUP($E28,NJLookup2024_2025[],5,FALSE)</f>
        <v>65</v>
      </c>
      <c r="J28" s="11" t="str">
        <f>VLOOKUP($E28,NJLookup2024_2025[],6,FALSE)</f>
        <v>Timothy Glackin</v>
      </c>
      <c r="K28" s="12" t="str">
        <f>VLOOKUP($E28,NJLookup2024_2025[],7,FALSE)</f>
        <v>Metuchen Diocese Chapter</v>
      </c>
      <c r="L28" s="14">
        <f>$Q$1-D28</f>
        <v>10</v>
      </c>
    </row>
    <row r="29" spans="1:12" x14ac:dyDescent="0.35">
      <c r="A29" s="12">
        <v>5423606</v>
      </c>
      <c r="B29" t="s">
        <v>753</v>
      </c>
      <c r="C29" s="12" t="s">
        <v>749</v>
      </c>
      <c r="D29" s="15">
        <v>45346</v>
      </c>
      <c r="E29" s="12">
        <v>1432</v>
      </c>
      <c r="F29" s="12" t="str">
        <f>VLOOKUP($E29,NJLookup2024_2025[],2,FALSE)</f>
        <v>Somerville</v>
      </c>
      <c r="G29" s="12" t="str">
        <f>VLOOKUP($E29,NJLookup2024_2025[],3,FALSE)</f>
        <v>Somerville</v>
      </c>
      <c r="H29" s="12" t="str">
        <f>VLOOKUP($E29,NJLookup2024_2025[],4,FALSE)</f>
        <v>Metuchen</v>
      </c>
      <c r="I29" s="12">
        <f>VLOOKUP($E29,NJLookup2024_2025[],5,FALSE)</f>
        <v>65</v>
      </c>
      <c r="J29" s="11" t="str">
        <f>VLOOKUP($E29,NJLookup2024_2025[],6,FALSE)</f>
        <v>Timothy Glackin</v>
      </c>
      <c r="K29" s="12" t="str">
        <f>VLOOKUP($E29,NJLookup2024_2025[],7,FALSE)</f>
        <v>Metuchen Diocese Chapter</v>
      </c>
      <c r="L29" s="14">
        <f>$Q$1-D29</f>
        <v>251</v>
      </c>
    </row>
    <row r="30" spans="1:12" x14ac:dyDescent="0.35">
      <c r="A30" s="12">
        <v>5372210</v>
      </c>
      <c r="B30" t="s">
        <v>13</v>
      </c>
      <c r="C30" s="12" t="s">
        <v>54</v>
      </c>
      <c r="D30" s="15">
        <v>45160</v>
      </c>
      <c r="E30" s="12">
        <v>13264</v>
      </c>
      <c r="F30" s="12" t="str">
        <f>VLOOKUP($E30,NJLookup2024_2025[],2,FALSE)</f>
        <v>Sgt. John F Basilone</v>
      </c>
      <c r="G30" s="12" t="str">
        <f>VLOOKUP($E30,NJLookup2024_2025[],3,FALSE)</f>
        <v>Raritan</v>
      </c>
      <c r="H30" s="12" t="str">
        <f>VLOOKUP($E30,NJLookup2024_2025[],4,FALSE)</f>
        <v>Metuchen</v>
      </c>
      <c r="I30" s="12">
        <f>VLOOKUP($E30,NJLookup2024_2025[],5,FALSE)</f>
        <v>65</v>
      </c>
      <c r="J30" s="11" t="str">
        <f>VLOOKUP($E30,NJLookup2024_2025[],6,FALSE)</f>
        <v>Timothy Glackin</v>
      </c>
      <c r="K30" s="12" t="str">
        <f>VLOOKUP($E30,NJLookup2024_2025[],7,FALSE)</f>
        <v>Metuchen Diocese Chapter</v>
      </c>
      <c r="L30" s="14">
        <f>$Q$1-D30</f>
        <v>437</v>
      </c>
    </row>
    <row r="31" spans="1:12" x14ac:dyDescent="0.35">
      <c r="A31" s="12">
        <v>5482239</v>
      </c>
      <c r="B31" t="s">
        <v>997</v>
      </c>
      <c r="C31" s="12" t="s">
        <v>282</v>
      </c>
      <c r="D31" s="15">
        <v>45576</v>
      </c>
      <c r="E31" s="12">
        <v>2544</v>
      </c>
      <c r="F31" s="12" t="str">
        <f>VLOOKUP($E31,NJLookup2024_2025[],2,FALSE)</f>
        <v>Commodore John Barry</v>
      </c>
      <c r="G31" s="12" t="str">
        <f>VLOOKUP($E31,NJLookup2024_2025[],3,FALSE)</f>
        <v>Dunellen</v>
      </c>
      <c r="H31" s="12" t="str">
        <f>VLOOKUP($E31,NJLookup2024_2025[],4,FALSE)</f>
        <v>Metuchen</v>
      </c>
      <c r="I31" s="12">
        <f>VLOOKUP($E31,NJLookup2024_2025[],5,FALSE)</f>
        <v>66</v>
      </c>
      <c r="J31" s="11" t="str">
        <f>VLOOKUP($E31,NJLookup2024_2025[],6,FALSE)</f>
        <v>Mario Fabella</v>
      </c>
      <c r="K31" s="12" t="str">
        <f>VLOOKUP($E31,NJLookup2024_2025[],7,FALSE)</f>
        <v>Metuchen Diocese Chapter</v>
      </c>
      <c r="L31" s="14">
        <f>$Q$1-D31</f>
        <v>21</v>
      </c>
    </row>
    <row r="32" spans="1:12" x14ac:dyDescent="0.35">
      <c r="A32" s="12">
        <v>5476332</v>
      </c>
      <c r="B32" t="s">
        <v>951</v>
      </c>
      <c r="C32" s="12" t="s">
        <v>616</v>
      </c>
      <c r="D32" s="15">
        <v>45558</v>
      </c>
      <c r="E32" s="12">
        <v>2544</v>
      </c>
      <c r="F32" s="12" t="str">
        <f>VLOOKUP($E32,NJLookup2024_2025[],2,FALSE)</f>
        <v>Commodore John Barry</v>
      </c>
      <c r="G32" s="12" t="str">
        <f>VLOOKUP($E32,NJLookup2024_2025[],3,FALSE)</f>
        <v>Dunellen</v>
      </c>
      <c r="H32" s="12" t="str">
        <f>VLOOKUP($E32,NJLookup2024_2025[],4,FALSE)</f>
        <v>Metuchen</v>
      </c>
      <c r="I32" s="12">
        <f>VLOOKUP($E32,NJLookup2024_2025[],5,FALSE)</f>
        <v>66</v>
      </c>
      <c r="J32" s="11" t="str">
        <f>VLOOKUP($E32,NJLookup2024_2025[],6,FALSE)</f>
        <v>Mario Fabella</v>
      </c>
      <c r="K32" s="12" t="str">
        <f>VLOOKUP($E32,NJLookup2024_2025[],7,FALSE)</f>
        <v>Metuchen Diocese Chapter</v>
      </c>
      <c r="L32" s="14">
        <f>$Q$1-D32</f>
        <v>39</v>
      </c>
    </row>
    <row r="33" spans="1:12" x14ac:dyDescent="0.35">
      <c r="A33" s="12">
        <v>5473543</v>
      </c>
      <c r="B33" t="s">
        <v>986</v>
      </c>
      <c r="C33" s="12" t="s">
        <v>282</v>
      </c>
      <c r="D33" s="15">
        <v>45547</v>
      </c>
      <c r="E33" s="12">
        <v>2544</v>
      </c>
      <c r="F33" s="12" t="str">
        <f>VLOOKUP($E33,NJLookup2024_2025[],2,FALSE)</f>
        <v>Commodore John Barry</v>
      </c>
      <c r="G33" s="12" t="str">
        <f>VLOOKUP($E33,NJLookup2024_2025[],3,FALSE)</f>
        <v>Dunellen</v>
      </c>
      <c r="H33" s="12" t="str">
        <f>VLOOKUP($E33,NJLookup2024_2025[],4,FALSE)</f>
        <v>Metuchen</v>
      </c>
      <c r="I33" s="12">
        <f>VLOOKUP($E33,NJLookup2024_2025[],5,FALSE)</f>
        <v>66</v>
      </c>
      <c r="J33" s="11" t="str">
        <f>VLOOKUP($E33,NJLookup2024_2025[],6,FALSE)</f>
        <v>Mario Fabella</v>
      </c>
      <c r="K33" s="12" t="str">
        <f>VLOOKUP($E33,NJLookup2024_2025[],7,FALSE)</f>
        <v>Metuchen Diocese Chapter</v>
      </c>
      <c r="L33" s="14">
        <f>$Q$1-D33</f>
        <v>50</v>
      </c>
    </row>
    <row r="34" spans="1:12" x14ac:dyDescent="0.35">
      <c r="A34" s="12">
        <v>5470695</v>
      </c>
      <c r="B34" t="s">
        <v>915</v>
      </c>
      <c r="C34" s="12" t="s">
        <v>282</v>
      </c>
      <c r="D34" s="15">
        <v>45537</v>
      </c>
      <c r="E34" s="12">
        <v>2544</v>
      </c>
      <c r="F34" s="12" t="str">
        <f>VLOOKUP($E34,NJLookup2024_2025[],2,FALSE)</f>
        <v>Commodore John Barry</v>
      </c>
      <c r="G34" s="12" t="str">
        <f>VLOOKUP($E34,NJLookup2024_2025[],3,FALSE)</f>
        <v>Dunellen</v>
      </c>
      <c r="H34" s="12" t="str">
        <f>VLOOKUP($E34,NJLookup2024_2025[],4,FALSE)</f>
        <v>Metuchen</v>
      </c>
      <c r="I34" s="12">
        <f>VLOOKUP($E34,NJLookup2024_2025[],5,FALSE)</f>
        <v>66</v>
      </c>
      <c r="J34" s="11" t="str">
        <f>VLOOKUP($E34,NJLookup2024_2025[],6,FALSE)</f>
        <v>Mario Fabella</v>
      </c>
      <c r="K34" s="12" t="str">
        <f>VLOOKUP($E34,NJLookup2024_2025[],7,FALSE)</f>
        <v>Metuchen Diocese Chapter</v>
      </c>
      <c r="L34" s="14">
        <f>$Q$1-D34</f>
        <v>60</v>
      </c>
    </row>
    <row r="35" spans="1:12" x14ac:dyDescent="0.35">
      <c r="A35" s="12">
        <v>5486842</v>
      </c>
      <c r="B35" t="s">
        <v>1099</v>
      </c>
      <c r="C35" s="12" t="s">
        <v>751</v>
      </c>
      <c r="D35" s="15">
        <v>45593</v>
      </c>
      <c r="E35" s="12">
        <v>7581</v>
      </c>
      <c r="F35" s="12" t="str">
        <f>VLOOKUP($E35,NJLookup2024_2025[],2,FALSE)</f>
        <v>Delaware Valley</v>
      </c>
      <c r="G35" s="12" t="str">
        <f>VLOOKUP($E35,NJLookup2024_2025[],3,FALSE)</f>
        <v>Baptistown</v>
      </c>
      <c r="H35" s="12" t="str">
        <f>VLOOKUP($E35,NJLookup2024_2025[],4,FALSE)</f>
        <v>Metuchen</v>
      </c>
      <c r="I35" s="12">
        <f>VLOOKUP($E35,NJLookup2024_2025[],5,FALSE)</f>
        <v>67</v>
      </c>
      <c r="J35" s="11" t="str">
        <f>VLOOKUP($E35,NJLookup2024_2025[],6,FALSE)</f>
        <v>Mike Iannozzi</v>
      </c>
      <c r="K35" s="12" t="str">
        <f>VLOOKUP($E35,NJLookup2024_2025[],7,FALSE)</f>
        <v>Metuchen Diocese Chapter</v>
      </c>
      <c r="L35" s="14">
        <f>$Q$1-D35</f>
        <v>4</v>
      </c>
    </row>
    <row r="36" spans="1:12" x14ac:dyDescent="0.35">
      <c r="A36" s="12">
        <v>5485378</v>
      </c>
      <c r="B36" t="s">
        <v>1087</v>
      </c>
      <c r="C36" s="12" t="s">
        <v>1088</v>
      </c>
      <c r="D36" s="15">
        <v>45588</v>
      </c>
      <c r="E36" s="12">
        <v>15217</v>
      </c>
      <c r="F36" s="12" t="str">
        <f>VLOOKUP($E36,NJLookup2024_2025[],2,FALSE)</f>
        <v>St. Catherine of Siena</v>
      </c>
      <c r="G36" s="12" t="str">
        <f>VLOOKUP($E36,NJLookup2024_2025[],3,FALSE)</f>
        <v>Pittstown</v>
      </c>
      <c r="H36" s="12" t="str">
        <f>VLOOKUP($E36,NJLookup2024_2025[],4,FALSE)</f>
        <v>Metuchen</v>
      </c>
      <c r="I36" s="12">
        <f>VLOOKUP($E36,NJLookup2024_2025[],5,FALSE)</f>
        <v>67</v>
      </c>
      <c r="J36" s="11" t="str">
        <f>VLOOKUP($E36,NJLookup2024_2025[],6,FALSE)</f>
        <v>Mike Iannozzi</v>
      </c>
      <c r="K36" s="12" t="str">
        <f>VLOOKUP($E36,NJLookup2024_2025[],7,FALSE)</f>
        <v>Metuchen Diocese Chapter</v>
      </c>
      <c r="L36" s="14">
        <f>$Q$1-D36</f>
        <v>9</v>
      </c>
    </row>
    <row r="37" spans="1:12" x14ac:dyDescent="0.35">
      <c r="A37" s="12">
        <v>5484452</v>
      </c>
      <c r="B37" t="s">
        <v>1037</v>
      </c>
      <c r="C37" s="12" t="s">
        <v>1070</v>
      </c>
      <c r="D37" s="15">
        <v>45586</v>
      </c>
      <c r="E37" s="12">
        <v>6245</v>
      </c>
      <c r="F37" s="12" t="str">
        <f>VLOOKUP($E37,NJLookup2024_2025[],2,FALSE)</f>
        <v>Immaculate Conception</v>
      </c>
      <c r="G37" s="12" t="str">
        <f>VLOOKUP($E37,NJLookup2024_2025[],3,FALSE)</f>
        <v>Annandale</v>
      </c>
      <c r="H37" s="12" t="str">
        <f>VLOOKUP($E37,NJLookup2024_2025[],4,FALSE)</f>
        <v>Metuchen</v>
      </c>
      <c r="I37" s="12">
        <f>VLOOKUP($E37,NJLookup2024_2025[],5,FALSE)</f>
        <v>67</v>
      </c>
      <c r="J37" s="11" t="str">
        <f>VLOOKUP($E37,NJLookup2024_2025[],6,FALSE)</f>
        <v>Mike Iannozzi</v>
      </c>
      <c r="K37" s="12" t="str">
        <f>VLOOKUP($E37,NJLookup2024_2025[],7,FALSE)</f>
        <v>Metuchen Diocese Chapter</v>
      </c>
      <c r="L37" s="14">
        <f>$Q$1-D37</f>
        <v>11</v>
      </c>
    </row>
    <row r="38" spans="1:12" x14ac:dyDescent="0.35">
      <c r="A38" s="12">
        <v>5483760</v>
      </c>
      <c r="B38" t="s">
        <v>1026</v>
      </c>
      <c r="C38" s="12" t="s">
        <v>703</v>
      </c>
      <c r="D38" s="15">
        <v>45581</v>
      </c>
      <c r="E38" s="12">
        <v>15217</v>
      </c>
      <c r="F38" s="12" t="str">
        <f>VLOOKUP($E38,NJLookup2024_2025[],2,FALSE)</f>
        <v>St. Catherine of Siena</v>
      </c>
      <c r="G38" s="12" t="str">
        <f>VLOOKUP($E38,NJLookup2024_2025[],3,FALSE)</f>
        <v>Pittstown</v>
      </c>
      <c r="H38" s="12" t="str">
        <f>VLOOKUP($E38,NJLookup2024_2025[],4,FALSE)</f>
        <v>Metuchen</v>
      </c>
      <c r="I38" s="12">
        <f>VLOOKUP($E38,NJLookup2024_2025[],5,FALSE)</f>
        <v>67</v>
      </c>
      <c r="J38" s="11" t="str">
        <f>VLOOKUP($E38,NJLookup2024_2025[],6,FALSE)</f>
        <v>Mike Iannozzi</v>
      </c>
      <c r="K38" s="12" t="str">
        <f>VLOOKUP($E38,NJLookup2024_2025[],7,FALSE)</f>
        <v>Metuchen Diocese Chapter</v>
      </c>
      <c r="L38" s="14">
        <f>$Q$1-D38</f>
        <v>16</v>
      </c>
    </row>
    <row r="39" spans="1:12" x14ac:dyDescent="0.35">
      <c r="A39" s="12">
        <v>5483181</v>
      </c>
      <c r="B39" t="s">
        <v>1025</v>
      </c>
      <c r="C39" s="12" t="s">
        <v>1070</v>
      </c>
      <c r="D39" s="15">
        <v>45580</v>
      </c>
      <c r="E39" s="12">
        <v>6245</v>
      </c>
      <c r="F39" s="12" t="str">
        <f>VLOOKUP($E39,NJLookup2024_2025[],2,FALSE)</f>
        <v>Immaculate Conception</v>
      </c>
      <c r="G39" s="12" t="str">
        <f>VLOOKUP($E39,NJLookup2024_2025[],3,FALSE)</f>
        <v>Annandale</v>
      </c>
      <c r="H39" s="12" t="str">
        <f>VLOOKUP($E39,NJLookup2024_2025[],4,FALSE)</f>
        <v>Metuchen</v>
      </c>
      <c r="I39" s="12">
        <f>VLOOKUP($E39,NJLookup2024_2025[],5,FALSE)</f>
        <v>67</v>
      </c>
      <c r="J39" s="11" t="str">
        <f>VLOOKUP($E39,NJLookup2024_2025[],6,FALSE)</f>
        <v>Mike Iannozzi</v>
      </c>
      <c r="K39" s="12" t="str">
        <f>VLOOKUP($E39,NJLookup2024_2025[],7,FALSE)</f>
        <v>Metuchen Diocese Chapter</v>
      </c>
      <c r="L39" s="14">
        <f>$Q$1-D39</f>
        <v>17</v>
      </c>
    </row>
    <row r="40" spans="1:12" x14ac:dyDescent="0.35">
      <c r="A40" s="12">
        <v>5482383</v>
      </c>
      <c r="B40" t="s">
        <v>1008</v>
      </c>
      <c r="C40" s="12" t="s">
        <v>703</v>
      </c>
      <c r="D40" s="15">
        <v>45578</v>
      </c>
      <c r="E40" s="12">
        <v>15217</v>
      </c>
      <c r="F40" s="12" t="str">
        <f>VLOOKUP($E40,NJLookup2024_2025[],2,FALSE)</f>
        <v>St. Catherine of Siena</v>
      </c>
      <c r="G40" s="12" t="str">
        <f>VLOOKUP($E40,NJLookup2024_2025[],3,FALSE)</f>
        <v>Pittstown</v>
      </c>
      <c r="H40" s="12" t="str">
        <f>VLOOKUP($E40,NJLookup2024_2025[],4,FALSE)</f>
        <v>Metuchen</v>
      </c>
      <c r="I40" s="12">
        <f>VLOOKUP($E40,NJLookup2024_2025[],5,FALSE)</f>
        <v>67</v>
      </c>
      <c r="J40" s="11" t="str">
        <f>VLOOKUP($E40,NJLookup2024_2025[],6,FALSE)</f>
        <v>Mike Iannozzi</v>
      </c>
      <c r="K40" s="12" t="str">
        <f>VLOOKUP($E40,NJLookup2024_2025[],7,FALSE)</f>
        <v>Metuchen Diocese Chapter</v>
      </c>
      <c r="L40" s="14">
        <f>$Q$1-D40</f>
        <v>19</v>
      </c>
    </row>
    <row r="41" spans="1:12" x14ac:dyDescent="0.35">
      <c r="A41" s="12">
        <v>5479473</v>
      </c>
      <c r="B41" t="s">
        <v>964</v>
      </c>
      <c r="C41" s="12" t="s">
        <v>395</v>
      </c>
      <c r="D41" s="15">
        <v>45566</v>
      </c>
      <c r="E41" s="12">
        <v>5170</v>
      </c>
      <c r="F41" s="12" t="str">
        <f>VLOOKUP($E41,NJLookup2024_2025[],2,FALSE)</f>
        <v>St. Joseph's</v>
      </c>
      <c r="G41" s="12" t="str">
        <f>VLOOKUP($E41,NJLookup2024_2025[],3,FALSE)</f>
        <v>Washington</v>
      </c>
      <c r="H41" s="12" t="str">
        <f>VLOOKUP($E41,NJLookup2024_2025[],4,FALSE)</f>
        <v>Metuchen</v>
      </c>
      <c r="I41" s="12">
        <f>VLOOKUP($E41,NJLookup2024_2025[],5,FALSE)</f>
        <v>68</v>
      </c>
      <c r="J41" s="11" t="str">
        <f>VLOOKUP($E41,NJLookup2024_2025[],6,FALSE)</f>
        <v>Anthony Rajkumar</v>
      </c>
      <c r="K41" s="12" t="str">
        <f>VLOOKUP($E41,NJLookup2024_2025[],7,FALSE)</f>
        <v>Metuchen Diocese Chapter</v>
      </c>
      <c r="L41" s="14">
        <f>$Q$1-D41</f>
        <v>31</v>
      </c>
    </row>
    <row r="42" spans="1:12" x14ac:dyDescent="0.35">
      <c r="A42" s="12">
        <v>5465855</v>
      </c>
      <c r="B42" t="s">
        <v>878</v>
      </c>
      <c r="C42" s="12" t="s">
        <v>80</v>
      </c>
      <c r="D42" s="15">
        <v>45524</v>
      </c>
      <c r="E42" s="12">
        <v>2483</v>
      </c>
      <c r="F42" s="12" t="str">
        <f>VLOOKUP($E42,NJLookup2024_2025[],2,FALSE)</f>
        <v>Joyce Kilmer</v>
      </c>
      <c r="G42" s="12" t="str">
        <f>VLOOKUP($E42,NJLookup2024_2025[],3,FALSE)</f>
        <v>Hackettstown</v>
      </c>
      <c r="H42" s="12" t="str">
        <f>VLOOKUP($E42,NJLookup2024_2025[],4,FALSE)</f>
        <v>Metuchen</v>
      </c>
      <c r="I42" s="12">
        <f>VLOOKUP($E42,NJLookup2024_2025[],5,FALSE)</f>
        <v>68</v>
      </c>
      <c r="J42" s="11" t="str">
        <f>VLOOKUP($E42,NJLookup2024_2025[],6,FALSE)</f>
        <v>Anthony Rajkumar</v>
      </c>
      <c r="K42" s="12" t="str">
        <f>VLOOKUP($E42,NJLookup2024_2025[],7,FALSE)</f>
        <v>Metuchen Diocese Chapter</v>
      </c>
      <c r="L42" s="14">
        <f>$Q$1-D42</f>
        <v>73</v>
      </c>
    </row>
    <row r="43" spans="1:12" x14ac:dyDescent="0.35">
      <c r="A43" s="12">
        <v>5442193</v>
      </c>
      <c r="B43" t="s">
        <v>803</v>
      </c>
      <c r="C43" s="12" t="s">
        <v>799</v>
      </c>
      <c r="D43" s="15">
        <v>45409</v>
      </c>
      <c r="E43" s="12">
        <v>10024</v>
      </c>
      <c r="F43" s="12" t="str">
        <f>VLOOKUP($E43,NJLookup2024_2025[],2,FALSE)</f>
        <v>St. John the Evangelist</v>
      </c>
      <c r="G43" s="12" t="str">
        <f>VLOOKUP($E43,NJLookup2024_2025[],3,FALSE)</f>
        <v>Lambertville</v>
      </c>
      <c r="H43" s="12" t="str">
        <f>VLOOKUP($E43,NJLookup2024_2025[],4,FALSE)</f>
        <v>Metuchen</v>
      </c>
      <c r="I43" s="12">
        <f>VLOOKUP($E43,NJLookup2024_2025[],5,FALSE)</f>
        <v>68</v>
      </c>
      <c r="J43" s="11" t="str">
        <f>VLOOKUP($E43,NJLookup2024_2025[],6,FALSE)</f>
        <v>Anthony Rajkumar</v>
      </c>
      <c r="K43" s="12" t="str">
        <f>VLOOKUP($E43,NJLookup2024_2025[],7,FALSE)</f>
        <v>Metuchen Diocese Chapter</v>
      </c>
      <c r="L43" s="14">
        <f>$Q$1-D43</f>
        <v>188</v>
      </c>
    </row>
    <row r="44" spans="1:12" x14ac:dyDescent="0.35">
      <c r="A44" s="12">
        <v>5423287</v>
      </c>
      <c r="B44" t="s">
        <v>754</v>
      </c>
      <c r="C44" s="12" t="s">
        <v>652</v>
      </c>
      <c r="D44" s="15">
        <v>45342</v>
      </c>
      <c r="E44" s="12">
        <v>12430</v>
      </c>
      <c r="F44" s="12" t="str">
        <f>VLOOKUP($E44,NJLookup2024_2025[],2,FALSE)</f>
        <v>St. Jude</v>
      </c>
      <c r="G44" s="12" t="str">
        <f>VLOOKUP($E44,NJLookup2024_2025[],3,FALSE)</f>
        <v>Blairstown</v>
      </c>
      <c r="H44" s="12" t="str">
        <f>VLOOKUP($E44,NJLookup2024_2025[],4,FALSE)</f>
        <v>Metuchen</v>
      </c>
      <c r="I44" s="12">
        <f>VLOOKUP($E44,NJLookup2024_2025[],5,FALSE)</f>
        <v>68</v>
      </c>
      <c r="J44" s="11" t="str">
        <f>VLOOKUP($E44,NJLookup2024_2025[],6,FALSE)</f>
        <v>Anthony Rajkumar</v>
      </c>
      <c r="K44" s="12" t="str">
        <f>VLOOKUP($E44,NJLookup2024_2025[],7,FALSE)</f>
        <v>Metuchen Diocese Chapter</v>
      </c>
      <c r="L44" s="14">
        <f>$Q$1-D44</f>
        <v>255</v>
      </c>
    </row>
    <row r="45" spans="1:12" x14ac:dyDescent="0.35">
      <c r="A45" s="12">
        <v>5412518</v>
      </c>
      <c r="B45" t="s">
        <v>746</v>
      </c>
      <c r="C45" s="12" t="s">
        <v>652</v>
      </c>
      <c r="D45" s="15">
        <v>45299</v>
      </c>
      <c r="E45" s="12">
        <v>12430</v>
      </c>
      <c r="F45" s="12" t="str">
        <f>VLOOKUP($E45,NJLookup2024_2025[],2,FALSE)</f>
        <v>St. Jude</v>
      </c>
      <c r="G45" s="12" t="str">
        <f>VLOOKUP($E45,NJLookup2024_2025[],3,FALSE)</f>
        <v>Blairstown</v>
      </c>
      <c r="H45" s="12" t="str">
        <f>VLOOKUP($E45,NJLookup2024_2025[],4,FALSE)</f>
        <v>Metuchen</v>
      </c>
      <c r="I45" s="12">
        <f>VLOOKUP($E45,NJLookup2024_2025[],5,FALSE)</f>
        <v>68</v>
      </c>
      <c r="J45" s="11" t="str">
        <f>VLOOKUP($E45,NJLookup2024_2025[],6,FALSE)</f>
        <v>Anthony Rajkumar</v>
      </c>
      <c r="K45" s="12" t="str">
        <f>VLOOKUP($E45,NJLookup2024_2025[],7,FALSE)</f>
        <v>Metuchen Diocese Chapter</v>
      </c>
      <c r="L45" s="14">
        <f>$Q$1-D45</f>
        <v>298</v>
      </c>
    </row>
    <row r="46" spans="1:12" x14ac:dyDescent="0.35">
      <c r="A46" s="12">
        <v>5480787</v>
      </c>
      <c r="B46" t="s">
        <v>993</v>
      </c>
      <c r="C46" s="12" t="s">
        <v>23</v>
      </c>
      <c r="D46" s="15">
        <v>45574</v>
      </c>
      <c r="E46" s="12">
        <v>4815</v>
      </c>
      <c r="F46" s="12" t="str">
        <f>VLOOKUP($E46,NJLookup2024_2025[],2,FALSE)</f>
        <v>St. Thomas the Apostle</v>
      </c>
      <c r="G46" s="12" t="str">
        <f>VLOOKUP($E46,NJLookup2024_2025[],3,FALSE)</f>
        <v>Old Bridge</v>
      </c>
      <c r="H46" s="12" t="str">
        <f>VLOOKUP($E46,NJLookup2024_2025[],4,FALSE)</f>
        <v>Metuchen</v>
      </c>
      <c r="I46" s="12">
        <f>VLOOKUP($E46,NJLookup2024_2025[],5,FALSE)</f>
        <v>69</v>
      </c>
      <c r="J46" s="11" t="str">
        <f>VLOOKUP($E46,NJLookup2024_2025[],6,FALSE)</f>
        <v>Murry J. Conway</v>
      </c>
      <c r="K46" s="12" t="str">
        <f>VLOOKUP($E46,NJLookup2024_2025[],7,FALSE)</f>
        <v>Metuchen Diocese Chapter</v>
      </c>
      <c r="L46" s="14">
        <f>$Q$1-D46</f>
        <v>23</v>
      </c>
    </row>
    <row r="47" spans="1:12" x14ac:dyDescent="0.35">
      <c r="A47" s="12">
        <v>5474570</v>
      </c>
      <c r="B47" t="s">
        <v>945</v>
      </c>
      <c r="C47" s="12" t="s">
        <v>616</v>
      </c>
      <c r="D47" s="15">
        <v>45552</v>
      </c>
      <c r="E47" s="12">
        <v>3272</v>
      </c>
      <c r="F47" s="12" t="str">
        <f>VLOOKUP($E47,NJLookup2024_2025[],2,FALSE)</f>
        <v>St. Francis of Assisi</v>
      </c>
      <c r="G47" s="12" t="str">
        <f>VLOOKUP($E47,NJLookup2024_2025[],3,FALSE)</f>
        <v>Metuchen</v>
      </c>
      <c r="H47" s="12" t="str">
        <f>VLOOKUP($E47,NJLookup2024_2025[],4,FALSE)</f>
        <v>Metuchen</v>
      </c>
      <c r="I47" s="12">
        <f>VLOOKUP($E47,NJLookup2024_2025[],5,FALSE)</f>
        <v>69</v>
      </c>
      <c r="J47" s="11" t="str">
        <f>VLOOKUP($E47,NJLookup2024_2025[],6,FALSE)</f>
        <v>Murry J. Conway</v>
      </c>
      <c r="K47" s="12" t="str">
        <f>VLOOKUP($E47,NJLookup2024_2025[],7,FALSE)</f>
        <v>Metuchen Diocese Chapter</v>
      </c>
      <c r="L47" s="14">
        <f>$Q$1-D47</f>
        <v>45</v>
      </c>
    </row>
    <row r="48" spans="1:12" x14ac:dyDescent="0.35">
      <c r="A48" s="12">
        <v>5472194</v>
      </c>
      <c r="B48" t="s">
        <v>934</v>
      </c>
      <c r="C48" s="12" t="s">
        <v>723</v>
      </c>
      <c r="D48" s="15">
        <v>45551</v>
      </c>
      <c r="E48" s="12">
        <v>6424</v>
      </c>
      <c r="F48" s="12" t="str">
        <f>VLOOKUP($E48,NJLookup2024_2025[],2,FALSE)</f>
        <v>St. Ambrose</v>
      </c>
      <c r="G48" s="12" t="str">
        <f>VLOOKUP($E48,NJLookup2024_2025[],3,FALSE)</f>
        <v>Old Bridge</v>
      </c>
      <c r="H48" s="12" t="str">
        <f>VLOOKUP($E48,NJLookup2024_2025[],4,FALSE)</f>
        <v>Metuchen</v>
      </c>
      <c r="I48" s="12">
        <f>VLOOKUP($E48,NJLookup2024_2025[],5,FALSE)</f>
        <v>69</v>
      </c>
      <c r="J48" s="11" t="str">
        <f>VLOOKUP($E48,NJLookup2024_2025[],6,FALSE)</f>
        <v>Murry J. Conway</v>
      </c>
      <c r="K48" s="12" t="str">
        <f>VLOOKUP($E48,NJLookup2024_2025[],7,FALSE)</f>
        <v>Metuchen Diocese Chapter</v>
      </c>
      <c r="L48" s="14">
        <f>$Q$1-D48</f>
        <v>46</v>
      </c>
    </row>
    <row r="49" spans="1:12" x14ac:dyDescent="0.35">
      <c r="A49" s="12">
        <v>5472095</v>
      </c>
      <c r="B49" t="s">
        <v>932</v>
      </c>
      <c r="C49" s="12" t="s">
        <v>124</v>
      </c>
      <c r="D49" s="15">
        <v>45544</v>
      </c>
      <c r="E49" s="12">
        <v>3272</v>
      </c>
      <c r="F49" s="12" t="str">
        <f>VLOOKUP($E49,NJLookup2024_2025[],2,FALSE)</f>
        <v>St. Francis of Assisi</v>
      </c>
      <c r="G49" s="12" t="str">
        <f>VLOOKUP($E49,NJLookup2024_2025[],3,FALSE)</f>
        <v>Metuchen</v>
      </c>
      <c r="H49" s="12" t="str">
        <f>VLOOKUP($E49,NJLookup2024_2025[],4,FALSE)</f>
        <v>Metuchen</v>
      </c>
      <c r="I49" s="12">
        <f>VLOOKUP($E49,NJLookup2024_2025[],5,FALSE)</f>
        <v>69</v>
      </c>
      <c r="J49" s="11" t="str">
        <f>VLOOKUP($E49,NJLookup2024_2025[],6,FALSE)</f>
        <v>Murry J. Conway</v>
      </c>
      <c r="K49" s="12" t="str">
        <f>VLOOKUP($E49,NJLookup2024_2025[],7,FALSE)</f>
        <v>Metuchen Diocese Chapter</v>
      </c>
      <c r="L49" s="14">
        <f>$Q$1-D49</f>
        <v>53</v>
      </c>
    </row>
    <row r="50" spans="1:12" x14ac:dyDescent="0.35">
      <c r="A50" s="12">
        <v>5472045</v>
      </c>
      <c r="B50" t="s">
        <v>931</v>
      </c>
      <c r="C50" s="12" t="s">
        <v>156</v>
      </c>
      <c r="D50" s="15">
        <v>45544</v>
      </c>
      <c r="E50" s="12">
        <v>3272</v>
      </c>
      <c r="F50" s="12" t="str">
        <f>VLOOKUP($E50,NJLookup2024_2025[],2,FALSE)</f>
        <v>St. Francis of Assisi</v>
      </c>
      <c r="G50" s="12" t="str">
        <f>VLOOKUP($E50,NJLookup2024_2025[],3,FALSE)</f>
        <v>Metuchen</v>
      </c>
      <c r="H50" s="12" t="str">
        <f>VLOOKUP($E50,NJLookup2024_2025[],4,FALSE)</f>
        <v>Metuchen</v>
      </c>
      <c r="I50" s="12">
        <f>VLOOKUP($E50,NJLookup2024_2025[],5,FALSE)</f>
        <v>69</v>
      </c>
      <c r="J50" s="11" t="str">
        <f>VLOOKUP($E50,NJLookup2024_2025[],6,FALSE)</f>
        <v>Murry J. Conway</v>
      </c>
      <c r="K50" s="12" t="str">
        <f>VLOOKUP($E50,NJLookup2024_2025[],7,FALSE)</f>
        <v>Metuchen Diocese Chapter</v>
      </c>
      <c r="L50" s="14">
        <f>$Q$1-D50</f>
        <v>53</v>
      </c>
    </row>
    <row r="51" spans="1:12" x14ac:dyDescent="0.35">
      <c r="A51" s="12">
        <v>5471901</v>
      </c>
      <c r="B51" t="s">
        <v>928</v>
      </c>
      <c r="C51" s="12" t="s">
        <v>578</v>
      </c>
      <c r="D51" s="15">
        <v>45543</v>
      </c>
      <c r="E51" s="12">
        <v>4815</v>
      </c>
      <c r="F51" s="12" t="str">
        <f>VLOOKUP($E51,NJLookup2024_2025[],2,FALSE)</f>
        <v>St. Thomas the Apostle</v>
      </c>
      <c r="G51" s="12" t="str">
        <f>VLOOKUP($E51,NJLookup2024_2025[],3,FALSE)</f>
        <v>Old Bridge</v>
      </c>
      <c r="H51" s="12" t="str">
        <f>VLOOKUP($E51,NJLookup2024_2025[],4,FALSE)</f>
        <v>Metuchen</v>
      </c>
      <c r="I51" s="12">
        <f>VLOOKUP($E51,NJLookup2024_2025[],5,FALSE)</f>
        <v>69</v>
      </c>
      <c r="J51" s="11" t="str">
        <f>VLOOKUP($E51,NJLookup2024_2025[],6,FALSE)</f>
        <v>Murry J. Conway</v>
      </c>
      <c r="K51" s="12" t="str">
        <f>VLOOKUP($E51,NJLookup2024_2025[],7,FALSE)</f>
        <v>Metuchen Diocese Chapter</v>
      </c>
      <c r="L51" s="14">
        <f>$Q$1-D51</f>
        <v>54</v>
      </c>
    </row>
    <row r="52" spans="1:12" x14ac:dyDescent="0.35">
      <c r="A52" s="12">
        <v>5470753</v>
      </c>
      <c r="B52" t="s">
        <v>917</v>
      </c>
      <c r="C52" s="12" t="s">
        <v>23</v>
      </c>
      <c r="D52" s="15">
        <v>45536</v>
      </c>
      <c r="E52" s="12">
        <v>4815</v>
      </c>
      <c r="F52" s="12" t="str">
        <f>VLOOKUP($E52,NJLookup2024_2025[],2,FALSE)</f>
        <v>St. Thomas the Apostle</v>
      </c>
      <c r="G52" s="12" t="str">
        <f>VLOOKUP($E52,NJLookup2024_2025[],3,FALSE)</f>
        <v>Old Bridge</v>
      </c>
      <c r="H52" s="12" t="str">
        <f>VLOOKUP($E52,NJLookup2024_2025[],4,FALSE)</f>
        <v>Metuchen</v>
      </c>
      <c r="I52" s="12">
        <f>VLOOKUP($E52,NJLookup2024_2025[],5,FALSE)</f>
        <v>69</v>
      </c>
      <c r="J52" s="11" t="str">
        <f>VLOOKUP($E52,NJLookup2024_2025[],6,FALSE)</f>
        <v>Murry J. Conway</v>
      </c>
      <c r="K52" s="12" t="str">
        <f>VLOOKUP($E52,NJLookup2024_2025[],7,FALSE)</f>
        <v>Metuchen Diocese Chapter</v>
      </c>
      <c r="L52" s="14">
        <f>$Q$1-D52</f>
        <v>61</v>
      </c>
    </row>
    <row r="53" spans="1:12" x14ac:dyDescent="0.35">
      <c r="A53" s="12">
        <v>5461388</v>
      </c>
      <c r="B53" t="s">
        <v>864</v>
      </c>
      <c r="C53" s="12" t="s">
        <v>578</v>
      </c>
      <c r="D53" s="15">
        <v>45483</v>
      </c>
      <c r="E53" s="12">
        <v>6424</v>
      </c>
      <c r="F53" s="12" t="str">
        <f>VLOOKUP($E53,NJLookup2024_2025[],2,FALSE)</f>
        <v>St. Ambrose</v>
      </c>
      <c r="G53" s="12" t="str">
        <f>VLOOKUP($E53,NJLookup2024_2025[],3,FALSE)</f>
        <v>Old Bridge</v>
      </c>
      <c r="H53" s="12" t="str">
        <f>VLOOKUP($E53,NJLookup2024_2025[],4,FALSE)</f>
        <v>Metuchen</v>
      </c>
      <c r="I53" s="12">
        <f>VLOOKUP($E53,NJLookup2024_2025[],5,FALSE)</f>
        <v>69</v>
      </c>
      <c r="J53" s="11" t="str">
        <f>VLOOKUP($E53,NJLookup2024_2025[],6,FALSE)</f>
        <v>Murry J. Conway</v>
      </c>
      <c r="K53" s="12" t="str">
        <f>VLOOKUP($E53,NJLookup2024_2025[],7,FALSE)</f>
        <v>Metuchen Diocese Chapter</v>
      </c>
      <c r="L53" s="14">
        <f>$Q$1-D53</f>
        <v>114</v>
      </c>
    </row>
    <row r="54" spans="1:12" x14ac:dyDescent="0.35">
      <c r="A54" s="12">
        <v>5459273</v>
      </c>
      <c r="B54" t="s">
        <v>847</v>
      </c>
      <c r="C54" s="12" t="s">
        <v>58</v>
      </c>
      <c r="D54" s="15">
        <v>45469</v>
      </c>
      <c r="E54" s="12">
        <v>9199</v>
      </c>
      <c r="F54" s="12" t="str">
        <f>VLOOKUP($E54,NJLookup2024_2025[],2,FALSE)</f>
        <v>Our Lady of Peace</v>
      </c>
      <c r="G54" s="12" t="str">
        <f>VLOOKUP($E54,NJLookup2024_2025[],3,FALSE)</f>
        <v>Fords</v>
      </c>
      <c r="H54" s="12" t="str">
        <f>VLOOKUP($E54,NJLookup2024_2025[],4,FALSE)</f>
        <v>Metuchen</v>
      </c>
      <c r="I54" s="12">
        <f>VLOOKUP($E54,NJLookup2024_2025[],5,FALSE)</f>
        <v>69</v>
      </c>
      <c r="J54" s="11" t="str">
        <f>VLOOKUP($E54,NJLookup2024_2025[],6,FALSE)</f>
        <v>Murry J. Conway</v>
      </c>
      <c r="K54" s="12" t="str">
        <f>VLOOKUP($E54,NJLookup2024_2025[],7,FALSE)</f>
        <v>Metuchen Diocese Chapter</v>
      </c>
      <c r="L54" s="14">
        <f>$Q$1-D54</f>
        <v>128</v>
      </c>
    </row>
    <row r="55" spans="1:12" x14ac:dyDescent="0.35">
      <c r="A55" s="12">
        <v>5451186</v>
      </c>
      <c r="B55" t="s">
        <v>824</v>
      </c>
      <c r="C55" s="12" t="s">
        <v>23</v>
      </c>
      <c r="D55" s="15">
        <v>45441</v>
      </c>
      <c r="E55" s="12">
        <v>4815</v>
      </c>
      <c r="F55" s="12" t="str">
        <f>VLOOKUP($E55,NJLookup2024_2025[],2,FALSE)</f>
        <v>St. Thomas the Apostle</v>
      </c>
      <c r="G55" s="12" t="str">
        <f>VLOOKUP($E55,NJLookup2024_2025[],3,FALSE)</f>
        <v>Old Bridge</v>
      </c>
      <c r="H55" s="12" t="str">
        <f>VLOOKUP($E55,NJLookup2024_2025[],4,FALSE)</f>
        <v>Metuchen</v>
      </c>
      <c r="I55" s="12">
        <f>VLOOKUP($E55,NJLookup2024_2025[],5,FALSE)</f>
        <v>69</v>
      </c>
      <c r="J55" s="11" t="str">
        <f>VLOOKUP($E55,NJLookup2024_2025[],6,FALSE)</f>
        <v>Murry J. Conway</v>
      </c>
      <c r="K55" s="12" t="str">
        <f>VLOOKUP($E55,NJLookup2024_2025[],7,FALSE)</f>
        <v>Metuchen Diocese Chapter</v>
      </c>
      <c r="L55" s="14">
        <f>$Q$1-D55</f>
        <v>156</v>
      </c>
    </row>
    <row r="56" spans="1:12" x14ac:dyDescent="0.35">
      <c r="A56" s="12">
        <v>5439687</v>
      </c>
      <c r="B56" t="s">
        <v>789</v>
      </c>
      <c r="C56" s="12" t="s">
        <v>742</v>
      </c>
      <c r="D56" s="15">
        <v>45411</v>
      </c>
      <c r="E56" s="12">
        <v>3272</v>
      </c>
      <c r="F56" s="12" t="str">
        <f>VLOOKUP($E56,NJLookup2024_2025[],2,FALSE)</f>
        <v>St. Francis of Assisi</v>
      </c>
      <c r="G56" s="12" t="str">
        <f>VLOOKUP($E56,NJLookup2024_2025[],3,FALSE)</f>
        <v>Metuchen</v>
      </c>
      <c r="H56" s="12" t="str">
        <f>VLOOKUP($E56,NJLookup2024_2025[],4,FALSE)</f>
        <v>Metuchen</v>
      </c>
      <c r="I56" s="12">
        <f>VLOOKUP($E56,NJLookup2024_2025[],5,FALSE)</f>
        <v>69</v>
      </c>
      <c r="J56" s="11" t="str">
        <f>VLOOKUP($E56,NJLookup2024_2025[],6,FALSE)</f>
        <v>Murry J. Conway</v>
      </c>
      <c r="K56" s="12" t="str">
        <f>VLOOKUP($E56,NJLookup2024_2025[],7,FALSE)</f>
        <v>Metuchen Diocese Chapter</v>
      </c>
      <c r="L56" s="14">
        <f>$Q$1-D56</f>
        <v>186</v>
      </c>
    </row>
    <row r="57" spans="1:12" x14ac:dyDescent="0.35">
      <c r="A57" s="12">
        <v>5403466</v>
      </c>
      <c r="B57" t="s">
        <v>730</v>
      </c>
      <c r="C57" s="12" t="s">
        <v>23</v>
      </c>
      <c r="D57" s="15">
        <v>45261</v>
      </c>
      <c r="E57" s="12">
        <v>4815</v>
      </c>
      <c r="F57" s="12" t="str">
        <f>VLOOKUP($E57,NJLookup2024_2025[],2,FALSE)</f>
        <v>St. Thomas the Apostle</v>
      </c>
      <c r="G57" s="12" t="str">
        <f>VLOOKUP($E57,NJLookup2024_2025[],3,FALSE)</f>
        <v>Old Bridge</v>
      </c>
      <c r="H57" s="12" t="str">
        <f>VLOOKUP($E57,NJLookup2024_2025[],4,FALSE)</f>
        <v>Metuchen</v>
      </c>
      <c r="I57" s="12">
        <f>VLOOKUP($E57,NJLookup2024_2025[],5,FALSE)</f>
        <v>69</v>
      </c>
      <c r="J57" s="11" t="str">
        <f>VLOOKUP($E57,NJLookup2024_2025[],6,FALSE)</f>
        <v>Murry J. Conway</v>
      </c>
      <c r="K57" s="12" t="str">
        <f>VLOOKUP($E57,NJLookup2024_2025[],7,FALSE)</f>
        <v>Metuchen Diocese Chapter</v>
      </c>
      <c r="L57" s="14">
        <f>$Q$1-D57</f>
        <v>336</v>
      </c>
    </row>
    <row r="58" spans="1:12" x14ac:dyDescent="0.35">
      <c r="A58" s="12">
        <v>5333582</v>
      </c>
      <c r="B58" t="s">
        <v>135</v>
      </c>
      <c r="C58" s="12" t="s">
        <v>23</v>
      </c>
      <c r="D58" s="15">
        <v>44965</v>
      </c>
      <c r="E58" s="12">
        <v>4815</v>
      </c>
      <c r="F58" s="12" t="str">
        <f>VLOOKUP($E58,NJLookup2024_2025[],2,FALSE)</f>
        <v>St. Thomas the Apostle</v>
      </c>
      <c r="G58" s="12" t="str">
        <f>VLOOKUP($E58,NJLookup2024_2025[],3,FALSE)</f>
        <v>Old Bridge</v>
      </c>
      <c r="H58" s="12" t="str">
        <f>VLOOKUP($E58,NJLookup2024_2025[],4,FALSE)</f>
        <v>Metuchen</v>
      </c>
      <c r="I58" s="12">
        <f>VLOOKUP($E58,NJLookup2024_2025[],5,FALSE)</f>
        <v>69</v>
      </c>
      <c r="J58" s="11" t="str">
        <f>VLOOKUP($E58,NJLookup2024_2025[],6,FALSE)</f>
        <v>Murry J. Conway</v>
      </c>
      <c r="K58" s="12" t="str">
        <f>VLOOKUP($E58,NJLookup2024_2025[],7,FALSE)</f>
        <v>Metuchen Diocese Chapter</v>
      </c>
      <c r="L58" s="14">
        <f>$Q$1-D58</f>
        <v>632</v>
      </c>
    </row>
    <row r="60" spans="1:12" x14ac:dyDescent="0.35">
      <c r="A60" s="20">
        <f>COUNTA(Nov_12347[Member '#])</f>
        <v>57</v>
      </c>
      <c r="B60" s="5" t="s">
        <v>784</v>
      </c>
    </row>
  </sheetData>
  <conditionalFormatting sqref="D2:D58 J2:J58">
    <cfRule type="expression" dxfId="2" priority="15228">
      <formula>AND($Q$1-$D2&gt;60,$Q$1-$D2&lt;91)</formula>
    </cfRule>
    <cfRule type="expression" dxfId="1" priority="15229">
      <formula>$Q$1-$D2&gt;90</formula>
    </cfRule>
    <cfRule type="expression" dxfId="0" priority="15230">
      <formula>$Q$1-$D2&lt;61</formula>
    </cfRule>
  </conditionalFormatting>
  <pageMargins left="0.25" right="0.25" top="0.75" bottom="0.75" header="0.3" footer="0.3"/>
  <pageSetup scale="1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BF9F-DA97-407B-BA09-53B59DF1A79F}">
  <dimension ref="A1:K392"/>
  <sheetViews>
    <sheetView topLeftCell="A160" workbookViewId="0">
      <selection activeCell="L22" sqref="L22"/>
    </sheetView>
  </sheetViews>
  <sheetFormatPr defaultColWidth="8.7265625" defaultRowHeight="15.5" x14ac:dyDescent="0.35"/>
  <cols>
    <col min="1" max="1" width="11.453125" style="8" customWidth="1"/>
    <col min="2" max="2" width="27" style="8" customWidth="1"/>
    <col min="3" max="3" width="19.453125" style="8" customWidth="1"/>
    <col min="4" max="4" width="14.54296875" style="8" customWidth="1"/>
    <col min="5" max="5" width="9.54296875" style="8" customWidth="1"/>
    <col min="6" max="6" width="24.26953125" style="8" customWidth="1"/>
    <col min="7" max="7" width="28.54296875" style="8" customWidth="1"/>
    <col min="8" max="16384" width="8.7265625" style="8"/>
  </cols>
  <sheetData>
    <row r="1" spans="1:11" ht="36" customHeight="1" x14ac:dyDescent="0.35">
      <c r="A1" s="6" t="s">
        <v>140</v>
      </c>
      <c r="B1" s="7" t="s">
        <v>1</v>
      </c>
      <c r="C1" s="7" t="s">
        <v>2</v>
      </c>
      <c r="D1" s="7" t="s">
        <v>3</v>
      </c>
      <c r="E1" s="6" t="s">
        <v>4</v>
      </c>
      <c r="F1" s="7" t="s">
        <v>5</v>
      </c>
      <c r="G1" s="7" t="s">
        <v>6</v>
      </c>
    </row>
    <row r="2" spans="1:11" ht="16.5" customHeight="1" x14ac:dyDescent="0.35">
      <c r="A2" s="9">
        <v>137</v>
      </c>
      <c r="B2" s="10" t="s">
        <v>141</v>
      </c>
      <c r="C2" s="10" t="s">
        <v>142</v>
      </c>
      <c r="D2" s="10" t="s">
        <v>47</v>
      </c>
      <c r="E2" s="9">
        <v>1</v>
      </c>
      <c r="F2" s="10" t="s">
        <v>369</v>
      </c>
      <c r="G2" s="10" t="s">
        <v>144</v>
      </c>
      <c r="I2" s="21"/>
      <c r="K2" s="21"/>
    </row>
    <row r="3" spans="1:11" ht="16.5" customHeight="1" x14ac:dyDescent="0.35">
      <c r="A3" s="9">
        <v>150</v>
      </c>
      <c r="B3" s="10" t="s">
        <v>145</v>
      </c>
      <c r="C3" s="10" t="s">
        <v>146</v>
      </c>
      <c r="D3" s="10" t="s">
        <v>47</v>
      </c>
      <c r="E3" s="9">
        <v>0</v>
      </c>
      <c r="F3" s="10" t="s">
        <v>145</v>
      </c>
      <c r="G3" s="10" t="s">
        <v>145</v>
      </c>
      <c r="I3" s="21"/>
      <c r="K3" s="21"/>
    </row>
    <row r="4" spans="1:11" ht="16.5" customHeight="1" x14ac:dyDescent="0.35">
      <c r="A4" s="9">
        <v>159</v>
      </c>
      <c r="B4" s="10" t="s">
        <v>33</v>
      </c>
      <c r="C4" s="10" t="s">
        <v>33</v>
      </c>
      <c r="D4" s="10" t="s">
        <v>47</v>
      </c>
      <c r="E4" s="9">
        <v>2</v>
      </c>
      <c r="F4" s="10" t="s">
        <v>143</v>
      </c>
      <c r="G4" s="10" t="s">
        <v>144</v>
      </c>
      <c r="I4" s="21"/>
    </row>
    <row r="5" spans="1:11" ht="16.5" customHeight="1" x14ac:dyDescent="0.35">
      <c r="A5" s="9">
        <v>235</v>
      </c>
      <c r="B5" s="10" t="s">
        <v>147</v>
      </c>
      <c r="C5" s="10" t="s">
        <v>146</v>
      </c>
      <c r="D5" s="10" t="s">
        <v>47</v>
      </c>
      <c r="E5" s="9">
        <v>3</v>
      </c>
      <c r="F5" s="10" t="s">
        <v>815</v>
      </c>
      <c r="G5" s="10" t="s">
        <v>149</v>
      </c>
      <c r="I5" s="21"/>
    </row>
    <row r="6" spans="1:11" ht="16.5" customHeight="1" x14ac:dyDescent="0.35">
      <c r="A6" s="9">
        <v>240</v>
      </c>
      <c r="B6" s="10" t="s">
        <v>150</v>
      </c>
      <c r="C6" s="10" t="s">
        <v>151</v>
      </c>
      <c r="D6" s="10" t="s">
        <v>151</v>
      </c>
      <c r="E6" s="9">
        <v>47</v>
      </c>
      <c r="F6" s="10" t="s">
        <v>152</v>
      </c>
      <c r="G6" s="10" t="s">
        <v>153</v>
      </c>
      <c r="I6" s="21"/>
    </row>
    <row r="7" spans="1:11" ht="16.5" customHeight="1" x14ac:dyDescent="0.35">
      <c r="A7" s="9">
        <v>253</v>
      </c>
      <c r="B7" s="10" t="s">
        <v>40</v>
      </c>
      <c r="C7" s="10" t="s">
        <v>40</v>
      </c>
      <c r="D7" s="10" t="s">
        <v>47</v>
      </c>
      <c r="E7" s="9">
        <v>8</v>
      </c>
      <c r="F7" s="10" t="s">
        <v>154</v>
      </c>
      <c r="G7" s="10" t="s">
        <v>149</v>
      </c>
      <c r="I7" s="21"/>
    </row>
    <row r="8" spans="1:11" ht="16.5" customHeight="1" x14ac:dyDescent="0.35">
      <c r="A8" s="9">
        <v>257</v>
      </c>
      <c r="B8" s="10" t="s">
        <v>155</v>
      </c>
      <c r="C8" s="10" t="s">
        <v>155</v>
      </c>
      <c r="D8" s="10" t="s">
        <v>156</v>
      </c>
      <c r="E8" s="9">
        <v>62</v>
      </c>
      <c r="F8" s="10" t="s">
        <v>157</v>
      </c>
      <c r="G8" s="10" t="s">
        <v>158</v>
      </c>
      <c r="I8" s="21"/>
    </row>
    <row r="9" spans="1:11" ht="16.5" customHeight="1" x14ac:dyDescent="0.35">
      <c r="A9" s="9">
        <v>262</v>
      </c>
      <c r="B9" s="10" t="s">
        <v>159</v>
      </c>
      <c r="C9" s="10" t="s">
        <v>30</v>
      </c>
      <c r="D9" s="10" t="s">
        <v>151</v>
      </c>
      <c r="E9" s="9">
        <v>41</v>
      </c>
      <c r="F9" s="10" t="s">
        <v>160</v>
      </c>
      <c r="G9" s="10" t="s">
        <v>153</v>
      </c>
      <c r="I9" s="21"/>
    </row>
    <row r="10" spans="1:11" ht="16.5" customHeight="1" x14ac:dyDescent="0.35">
      <c r="A10" s="9">
        <v>299</v>
      </c>
      <c r="B10" s="10" t="s">
        <v>161</v>
      </c>
      <c r="C10" s="10" t="s">
        <v>58</v>
      </c>
      <c r="D10" s="10" t="s">
        <v>156</v>
      </c>
      <c r="E10" s="9">
        <v>62</v>
      </c>
      <c r="F10" s="10" t="s">
        <v>157</v>
      </c>
      <c r="G10" s="10" t="s">
        <v>158</v>
      </c>
      <c r="I10" s="21"/>
    </row>
    <row r="11" spans="1:11" ht="16.5" customHeight="1" x14ac:dyDescent="0.35">
      <c r="A11" s="9">
        <v>335</v>
      </c>
      <c r="B11" s="10" t="s">
        <v>162</v>
      </c>
      <c r="C11" s="10" t="s">
        <v>162</v>
      </c>
      <c r="D11" s="10" t="s">
        <v>11</v>
      </c>
      <c r="E11" s="9">
        <v>24</v>
      </c>
      <c r="F11" s="10" t="s">
        <v>163</v>
      </c>
      <c r="G11" s="10" t="s">
        <v>164</v>
      </c>
      <c r="I11" s="21"/>
    </row>
    <row r="12" spans="1:11" ht="16.5" customHeight="1" x14ac:dyDescent="0.35">
      <c r="A12" s="9">
        <v>355</v>
      </c>
      <c r="B12" s="10" t="s">
        <v>11</v>
      </c>
      <c r="C12" s="10" t="s">
        <v>11</v>
      </c>
      <c r="D12" s="10" t="s">
        <v>11</v>
      </c>
      <c r="E12" s="9">
        <v>26</v>
      </c>
      <c r="F12" s="10" t="s">
        <v>165</v>
      </c>
      <c r="G12" s="10" t="s">
        <v>166</v>
      </c>
      <c r="I12" s="21"/>
    </row>
    <row r="13" spans="1:11" ht="16.5" customHeight="1" x14ac:dyDescent="0.35">
      <c r="A13" s="9">
        <v>359</v>
      </c>
      <c r="B13" s="10" t="s">
        <v>167</v>
      </c>
      <c r="C13" s="10" t="s">
        <v>90</v>
      </c>
      <c r="D13" s="10" t="s">
        <v>151</v>
      </c>
      <c r="E13" s="9">
        <v>44</v>
      </c>
      <c r="F13" s="10" t="s">
        <v>168</v>
      </c>
      <c r="G13" s="10" t="s">
        <v>153</v>
      </c>
      <c r="I13" s="21"/>
    </row>
    <row r="14" spans="1:11" ht="16.5" customHeight="1" x14ac:dyDescent="0.35">
      <c r="A14" s="9">
        <v>371</v>
      </c>
      <c r="B14" s="10" t="s">
        <v>169</v>
      </c>
      <c r="C14" s="10" t="s">
        <v>73</v>
      </c>
      <c r="D14" s="10" t="s">
        <v>47</v>
      </c>
      <c r="E14" s="9">
        <v>2</v>
      </c>
      <c r="F14" s="10" t="s">
        <v>143</v>
      </c>
      <c r="G14" s="10" t="s">
        <v>144</v>
      </c>
      <c r="I14" s="21"/>
    </row>
    <row r="15" spans="1:11" ht="16.5" customHeight="1" x14ac:dyDescent="0.35">
      <c r="A15" s="9">
        <v>387</v>
      </c>
      <c r="B15" s="10" t="s">
        <v>170</v>
      </c>
      <c r="C15" s="10" t="s">
        <v>171</v>
      </c>
      <c r="D15" s="10" t="s">
        <v>47</v>
      </c>
      <c r="E15" s="9">
        <v>3</v>
      </c>
      <c r="F15" s="10" t="s">
        <v>815</v>
      </c>
      <c r="G15" s="10" t="s">
        <v>144</v>
      </c>
      <c r="I15" s="21"/>
    </row>
    <row r="16" spans="1:11" ht="16.5" customHeight="1" x14ac:dyDescent="0.35">
      <c r="A16" s="9">
        <v>402</v>
      </c>
      <c r="B16" s="10" t="s">
        <v>173</v>
      </c>
      <c r="C16" s="10" t="s">
        <v>174</v>
      </c>
      <c r="D16" s="10" t="s">
        <v>47</v>
      </c>
      <c r="E16" s="9">
        <v>4</v>
      </c>
      <c r="F16" s="10" t="s">
        <v>172</v>
      </c>
      <c r="G16" s="10" t="s">
        <v>144</v>
      </c>
      <c r="I16" s="21"/>
    </row>
    <row r="17" spans="1:9" ht="16.5" customHeight="1" x14ac:dyDescent="0.35">
      <c r="A17" s="9">
        <v>405</v>
      </c>
      <c r="B17" s="10" t="s">
        <v>175</v>
      </c>
      <c r="C17" s="10" t="s">
        <v>175</v>
      </c>
      <c r="D17" s="10" t="s">
        <v>83</v>
      </c>
      <c r="E17" s="9">
        <v>49</v>
      </c>
      <c r="F17" s="10" t="s">
        <v>176</v>
      </c>
      <c r="G17" s="10" t="s">
        <v>177</v>
      </c>
      <c r="I17" s="21"/>
    </row>
    <row r="18" spans="1:9" ht="16.5" customHeight="1" x14ac:dyDescent="0.35">
      <c r="A18" s="9">
        <v>426</v>
      </c>
      <c r="B18" s="10" t="s">
        <v>115</v>
      </c>
      <c r="C18" s="10" t="s">
        <v>115</v>
      </c>
      <c r="D18" s="10" t="s">
        <v>156</v>
      </c>
      <c r="E18" s="9">
        <v>62</v>
      </c>
      <c r="F18" s="10" t="s">
        <v>157</v>
      </c>
      <c r="G18" s="10" t="s">
        <v>158</v>
      </c>
      <c r="I18" s="21"/>
    </row>
    <row r="19" spans="1:9" ht="16.5" customHeight="1" x14ac:dyDescent="0.35">
      <c r="A19" s="9">
        <v>439</v>
      </c>
      <c r="B19" s="10" t="s">
        <v>178</v>
      </c>
      <c r="C19" s="10" t="s">
        <v>179</v>
      </c>
      <c r="D19" s="10" t="s">
        <v>83</v>
      </c>
      <c r="E19" s="9">
        <v>60</v>
      </c>
      <c r="F19" s="10" t="s">
        <v>180</v>
      </c>
      <c r="G19" s="10" t="s">
        <v>181</v>
      </c>
      <c r="I19" s="21"/>
    </row>
    <row r="20" spans="1:9" ht="16.5" customHeight="1" x14ac:dyDescent="0.35">
      <c r="A20" s="9">
        <v>474</v>
      </c>
      <c r="B20" s="10" t="s">
        <v>22</v>
      </c>
      <c r="C20" s="10" t="s">
        <v>182</v>
      </c>
      <c r="D20" s="10" t="s">
        <v>156</v>
      </c>
      <c r="E20" s="9">
        <v>68</v>
      </c>
      <c r="F20" s="10" t="s">
        <v>183</v>
      </c>
      <c r="G20" s="10" t="s">
        <v>158</v>
      </c>
    </row>
    <row r="21" spans="1:9" ht="16.5" customHeight="1" x14ac:dyDescent="0.35">
      <c r="A21" s="9">
        <v>475</v>
      </c>
      <c r="B21" s="10" t="s">
        <v>184</v>
      </c>
      <c r="C21" s="10" t="s">
        <v>142</v>
      </c>
      <c r="D21" s="10" t="s">
        <v>47</v>
      </c>
      <c r="E21" s="9">
        <v>2</v>
      </c>
      <c r="F21" s="10" t="s">
        <v>143</v>
      </c>
      <c r="G21" s="10" t="s">
        <v>144</v>
      </c>
    </row>
    <row r="22" spans="1:9" ht="16.5" customHeight="1" x14ac:dyDescent="0.35">
      <c r="A22" s="9">
        <v>514</v>
      </c>
      <c r="B22" s="10" t="s">
        <v>185</v>
      </c>
      <c r="C22" s="10" t="s">
        <v>186</v>
      </c>
      <c r="D22" s="10" t="s">
        <v>151</v>
      </c>
      <c r="E22" s="9">
        <v>37</v>
      </c>
      <c r="F22" s="10" t="s">
        <v>187</v>
      </c>
      <c r="G22" s="10" t="s">
        <v>153</v>
      </c>
    </row>
    <row r="23" spans="1:9" ht="16.5" customHeight="1" x14ac:dyDescent="0.35">
      <c r="A23" s="9">
        <v>520</v>
      </c>
      <c r="B23" s="10" t="s">
        <v>188</v>
      </c>
      <c r="C23" s="10" t="s">
        <v>189</v>
      </c>
      <c r="D23" s="10" t="s">
        <v>47</v>
      </c>
      <c r="E23" s="9">
        <v>9</v>
      </c>
      <c r="F23" s="10" t="s">
        <v>190</v>
      </c>
      <c r="G23" s="10" t="s">
        <v>191</v>
      </c>
    </row>
    <row r="24" spans="1:9" ht="16.5" customHeight="1" x14ac:dyDescent="0.35">
      <c r="A24" s="9">
        <v>525</v>
      </c>
      <c r="B24" s="10" t="s">
        <v>192</v>
      </c>
      <c r="C24" s="10" t="s">
        <v>193</v>
      </c>
      <c r="D24" s="10" t="s">
        <v>11</v>
      </c>
      <c r="E24" s="9">
        <v>24</v>
      </c>
      <c r="F24" s="10" t="s">
        <v>163</v>
      </c>
      <c r="G24" s="10" t="s">
        <v>164</v>
      </c>
    </row>
    <row r="25" spans="1:9" ht="16.5" customHeight="1" x14ac:dyDescent="0.35">
      <c r="A25" s="9">
        <v>552</v>
      </c>
      <c r="B25" s="10" t="s">
        <v>194</v>
      </c>
      <c r="C25" s="10" t="s">
        <v>106</v>
      </c>
      <c r="D25" s="10" t="s">
        <v>47</v>
      </c>
      <c r="E25" s="9">
        <v>6</v>
      </c>
      <c r="F25" s="10" t="s">
        <v>148</v>
      </c>
      <c r="G25" s="10" t="s">
        <v>149</v>
      </c>
    </row>
    <row r="26" spans="1:9" ht="16.5" customHeight="1" x14ac:dyDescent="0.35">
      <c r="A26" s="9">
        <v>570</v>
      </c>
      <c r="B26" s="10" t="s">
        <v>114</v>
      </c>
      <c r="C26" s="10" t="s">
        <v>114</v>
      </c>
      <c r="D26" s="10" t="s">
        <v>11</v>
      </c>
      <c r="E26" s="9">
        <v>32</v>
      </c>
      <c r="F26" s="10" t="s">
        <v>195</v>
      </c>
      <c r="G26" s="10" t="s">
        <v>166</v>
      </c>
    </row>
    <row r="27" spans="1:9" ht="16.5" customHeight="1" x14ac:dyDescent="0.35">
      <c r="A27" s="9">
        <v>588</v>
      </c>
      <c r="B27" s="10" t="s">
        <v>196</v>
      </c>
      <c r="C27" s="10" t="s">
        <v>92</v>
      </c>
      <c r="D27" s="10" t="s">
        <v>151</v>
      </c>
      <c r="E27" s="9">
        <v>42</v>
      </c>
      <c r="F27" s="10" t="s">
        <v>852</v>
      </c>
      <c r="G27" s="10" t="s">
        <v>153</v>
      </c>
    </row>
    <row r="28" spans="1:9" ht="16.5" customHeight="1" x14ac:dyDescent="0.35">
      <c r="A28" s="9">
        <v>589</v>
      </c>
      <c r="B28" s="10" t="s">
        <v>197</v>
      </c>
      <c r="C28" s="10" t="s">
        <v>197</v>
      </c>
      <c r="D28" s="10" t="s">
        <v>11</v>
      </c>
      <c r="E28" s="9">
        <v>35</v>
      </c>
      <c r="F28" s="10" t="s">
        <v>198</v>
      </c>
      <c r="G28" s="10" t="s">
        <v>199</v>
      </c>
    </row>
    <row r="29" spans="1:9" ht="16.5" customHeight="1" x14ac:dyDescent="0.35">
      <c r="A29" s="9">
        <v>636</v>
      </c>
      <c r="B29" s="10" t="s">
        <v>104</v>
      </c>
      <c r="C29" s="10" t="s">
        <v>104</v>
      </c>
      <c r="D29" s="10" t="s">
        <v>11</v>
      </c>
      <c r="E29" s="9">
        <v>25</v>
      </c>
      <c r="F29" s="10" t="s">
        <v>200</v>
      </c>
      <c r="G29" s="10" t="s">
        <v>166</v>
      </c>
    </row>
    <row r="30" spans="1:9" ht="16.5" customHeight="1" x14ac:dyDescent="0.35">
      <c r="A30" s="9">
        <v>674</v>
      </c>
      <c r="B30" s="10" t="s">
        <v>201</v>
      </c>
      <c r="C30" s="10" t="s">
        <v>202</v>
      </c>
      <c r="D30" s="10" t="s">
        <v>83</v>
      </c>
      <c r="E30" s="9">
        <v>55</v>
      </c>
      <c r="F30" s="10" t="s">
        <v>203</v>
      </c>
      <c r="G30" s="10" t="s">
        <v>181</v>
      </c>
    </row>
    <row r="31" spans="1:9" ht="16.5" customHeight="1" x14ac:dyDescent="0.35">
      <c r="A31" s="9">
        <v>747</v>
      </c>
      <c r="B31" s="10" t="s">
        <v>204</v>
      </c>
      <c r="C31" s="10" t="s">
        <v>205</v>
      </c>
      <c r="D31" s="10" t="s">
        <v>47</v>
      </c>
      <c r="E31" s="9">
        <v>12</v>
      </c>
      <c r="F31" s="10" t="s">
        <v>206</v>
      </c>
      <c r="G31" s="10" t="s">
        <v>191</v>
      </c>
    </row>
    <row r="32" spans="1:9" ht="16.5" customHeight="1" x14ac:dyDescent="0.35">
      <c r="A32" s="9">
        <v>783</v>
      </c>
      <c r="B32" s="10" t="s">
        <v>55</v>
      </c>
      <c r="C32" s="10" t="s">
        <v>55</v>
      </c>
      <c r="D32" s="10" t="s">
        <v>47</v>
      </c>
      <c r="E32" s="9">
        <v>6</v>
      </c>
      <c r="F32" s="10" t="s">
        <v>148</v>
      </c>
      <c r="G32" s="10" t="s">
        <v>149</v>
      </c>
    </row>
    <row r="33" spans="1:7" ht="16.5" customHeight="1" x14ac:dyDescent="0.35">
      <c r="A33" s="9">
        <v>816</v>
      </c>
      <c r="B33" s="10" t="s">
        <v>207</v>
      </c>
      <c r="C33" s="10" t="s">
        <v>208</v>
      </c>
      <c r="D33" s="10" t="s">
        <v>11</v>
      </c>
      <c r="E33" s="9">
        <v>27</v>
      </c>
      <c r="F33" s="10" t="s">
        <v>209</v>
      </c>
      <c r="G33" s="10" t="s">
        <v>164</v>
      </c>
    </row>
    <row r="34" spans="1:7" ht="16.5" customHeight="1" x14ac:dyDescent="0.35">
      <c r="A34" s="9">
        <v>835</v>
      </c>
      <c r="B34" s="10" t="s">
        <v>210</v>
      </c>
      <c r="C34" s="10" t="s">
        <v>210</v>
      </c>
      <c r="D34" s="10" t="s">
        <v>47</v>
      </c>
      <c r="E34" s="9">
        <v>19</v>
      </c>
      <c r="F34" s="22" t="s">
        <v>211</v>
      </c>
      <c r="G34" s="10" t="s">
        <v>212</v>
      </c>
    </row>
    <row r="35" spans="1:7" ht="16.5" customHeight="1" x14ac:dyDescent="0.35">
      <c r="A35" s="9">
        <v>836</v>
      </c>
      <c r="B35" s="10" t="s">
        <v>213</v>
      </c>
      <c r="C35" s="10" t="s">
        <v>28</v>
      </c>
      <c r="D35" s="10" t="s">
        <v>11</v>
      </c>
      <c r="E35" s="9">
        <v>29</v>
      </c>
      <c r="F35" s="10" t="s">
        <v>853</v>
      </c>
      <c r="G35" s="10" t="s">
        <v>214</v>
      </c>
    </row>
    <row r="36" spans="1:7" ht="16.5" customHeight="1" x14ac:dyDescent="0.35">
      <c r="A36" s="9">
        <v>857</v>
      </c>
      <c r="B36" s="10" t="s">
        <v>215</v>
      </c>
      <c r="C36" s="10" t="s">
        <v>216</v>
      </c>
      <c r="D36" s="10" t="s">
        <v>156</v>
      </c>
      <c r="E36" s="9">
        <v>70</v>
      </c>
      <c r="F36" s="10" t="s">
        <v>217</v>
      </c>
      <c r="G36" s="10" t="s">
        <v>158</v>
      </c>
    </row>
    <row r="37" spans="1:7" ht="16.5" customHeight="1" x14ac:dyDescent="0.35">
      <c r="A37" s="9">
        <v>943</v>
      </c>
      <c r="B37" s="10" t="s">
        <v>218</v>
      </c>
      <c r="C37" s="10" t="s">
        <v>219</v>
      </c>
      <c r="D37" s="10" t="s">
        <v>151</v>
      </c>
      <c r="E37" s="9">
        <v>42</v>
      </c>
      <c r="F37" s="10" t="s">
        <v>852</v>
      </c>
      <c r="G37" s="10" t="s">
        <v>153</v>
      </c>
    </row>
    <row r="38" spans="1:7" ht="16.5" customHeight="1" x14ac:dyDescent="0.35">
      <c r="A38" s="9">
        <v>1082</v>
      </c>
      <c r="B38" s="10" t="s">
        <v>220</v>
      </c>
      <c r="C38" s="10" t="s">
        <v>220</v>
      </c>
      <c r="D38" s="10" t="s">
        <v>11</v>
      </c>
      <c r="E38" s="9">
        <v>35</v>
      </c>
      <c r="F38" s="10" t="s">
        <v>198</v>
      </c>
      <c r="G38" s="10" t="s">
        <v>199</v>
      </c>
    </row>
    <row r="39" spans="1:7" ht="16.5" customHeight="1" x14ac:dyDescent="0.35">
      <c r="A39" s="9">
        <v>1146</v>
      </c>
      <c r="B39" s="10" t="s">
        <v>221</v>
      </c>
      <c r="C39" s="10" t="s">
        <v>221</v>
      </c>
      <c r="D39" s="10" t="s">
        <v>47</v>
      </c>
      <c r="E39" s="9">
        <v>6</v>
      </c>
      <c r="F39" s="10" t="s">
        <v>148</v>
      </c>
      <c r="G39" s="10" t="s">
        <v>149</v>
      </c>
    </row>
    <row r="40" spans="1:7" ht="16.5" customHeight="1" x14ac:dyDescent="0.35">
      <c r="A40" s="9">
        <v>1178</v>
      </c>
      <c r="B40" s="10" t="s">
        <v>96</v>
      </c>
      <c r="C40" s="10" t="s">
        <v>96</v>
      </c>
      <c r="D40" s="10" t="s">
        <v>47</v>
      </c>
      <c r="E40" s="9">
        <v>20</v>
      </c>
      <c r="F40" s="10" t="s">
        <v>854</v>
      </c>
      <c r="G40" s="10" t="s">
        <v>212</v>
      </c>
    </row>
    <row r="41" spans="1:7" ht="16.5" customHeight="1" x14ac:dyDescent="0.35">
      <c r="A41" s="9">
        <v>1179</v>
      </c>
      <c r="B41" s="10" t="s">
        <v>223</v>
      </c>
      <c r="C41" s="10" t="s">
        <v>224</v>
      </c>
      <c r="D41" s="10" t="s">
        <v>11</v>
      </c>
      <c r="E41" s="9">
        <v>34</v>
      </c>
      <c r="F41" s="10" t="s">
        <v>225</v>
      </c>
      <c r="G41" s="10" t="s">
        <v>199</v>
      </c>
    </row>
    <row r="42" spans="1:7" ht="16.5" customHeight="1" x14ac:dyDescent="0.35">
      <c r="A42" s="9">
        <v>1273</v>
      </c>
      <c r="B42" s="10" t="s">
        <v>226</v>
      </c>
      <c r="C42" s="10" t="s">
        <v>171</v>
      </c>
      <c r="D42" s="10" t="s">
        <v>47</v>
      </c>
      <c r="E42" s="9">
        <v>3</v>
      </c>
      <c r="F42" s="10" t="s">
        <v>815</v>
      </c>
      <c r="G42" s="10" t="s">
        <v>144</v>
      </c>
    </row>
    <row r="43" spans="1:7" ht="16.5" customHeight="1" x14ac:dyDescent="0.35">
      <c r="A43" s="9">
        <v>1277</v>
      </c>
      <c r="B43" s="10" t="s">
        <v>227</v>
      </c>
      <c r="C43" s="10" t="s">
        <v>227</v>
      </c>
      <c r="D43" s="10" t="s">
        <v>47</v>
      </c>
      <c r="E43" s="9">
        <v>19</v>
      </c>
      <c r="F43" s="22" t="s">
        <v>211</v>
      </c>
      <c r="G43" s="10" t="s">
        <v>212</v>
      </c>
    </row>
    <row r="44" spans="1:7" ht="16.5" customHeight="1" x14ac:dyDescent="0.35">
      <c r="A44" s="9">
        <v>1280</v>
      </c>
      <c r="B44" s="10" t="s">
        <v>228</v>
      </c>
      <c r="C44" s="10" t="s">
        <v>123</v>
      </c>
      <c r="D44" s="10" t="s">
        <v>156</v>
      </c>
      <c r="E44" s="9">
        <v>70</v>
      </c>
      <c r="F44" s="10" t="s">
        <v>217</v>
      </c>
      <c r="G44" s="10" t="s">
        <v>158</v>
      </c>
    </row>
    <row r="45" spans="1:7" ht="16.5" customHeight="1" x14ac:dyDescent="0.35">
      <c r="A45" s="9">
        <v>1345</v>
      </c>
      <c r="B45" s="10" t="s">
        <v>229</v>
      </c>
      <c r="C45" s="10" t="s">
        <v>89</v>
      </c>
      <c r="D45" s="10" t="s">
        <v>47</v>
      </c>
      <c r="E45" s="9">
        <v>12</v>
      </c>
      <c r="F45" s="10" t="s">
        <v>206</v>
      </c>
      <c r="G45" s="10" t="s">
        <v>191</v>
      </c>
    </row>
    <row r="46" spans="1:7" ht="16.5" customHeight="1" x14ac:dyDescent="0.35">
      <c r="A46" s="9">
        <v>1378</v>
      </c>
      <c r="B46" s="10" t="s">
        <v>230</v>
      </c>
      <c r="C46" s="10" t="s">
        <v>231</v>
      </c>
      <c r="D46" s="10" t="s">
        <v>47</v>
      </c>
      <c r="E46" s="9">
        <v>2</v>
      </c>
      <c r="F46" s="10" t="s">
        <v>143</v>
      </c>
      <c r="G46" s="10" t="s">
        <v>144</v>
      </c>
    </row>
    <row r="47" spans="1:7" ht="16.5" customHeight="1" x14ac:dyDescent="0.35">
      <c r="A47" s="9">
        <v>1432</v>
      </c>
      <c r="B47" s="10" t="s">
        <v>134</v>
      </c>
      <c r="C47" s="10" t="s">
        <v>134</v>
      </c>
      <c r="D47" s="10" t="s">
        <v>156</v>
      </c>
      <c r="E47" s="9">
        <v>65</v>
      </c>
      <c r="F47" s="10" t="s">
        <v>855</v>
      </c>
      <c r="G47" s="10" t="s">
        <v>158</v>
      </c>
    </row>
    <row r="48" spans="1:7" ht="16.5" customHeight="1" x14ac:dyDescent="0.35">
      <c r="A48" s="9">
        <v>1436</v>
      </c>
      <c r="B48" s="10" t="s">
        <v>232</v>
      </c>
      <c r="C48" s="10" t="s">
        <v>233</v>
      </c>
      <c r="D48" s="10" t="s">
        <v>11</v>
      </c>
      <c r="E48" s="9">
        <v>35</v>
      </c>
      <c r="F48" s="10" t="s">
        <v>198</v>
      </c>
      <c r="G48" s="10" t="s">
        <v>199</v>
      </c>
    </row>
    <row r="49" spans="1:11" ht="16.5" customHeight="1" x14ac:dyDescent="0.35">
      <c r="A49" s="9">
        <v>1443</v>
      </c>
      <c r="B49" s="10" t="s">
        <v>223</v>
      </c>
      <c r="C49" s="10" t="s">
        <v>234</v>
      </c>
      <c r="D49" s="10" t="s">
        <v>83</v>
      </c>
      <c r="E49" s="9">
        <v>56</v>
      </c>
      <c r="F49" s="10" t="s">
        <v>235</v>
      </c>
      <c r="G49" s="10" t="s">
        <v>181</v>
      </c>
    </row>
    <row r="50" spans="1:11" ht="16.5" customHeight="1" x14ac:dyDescent="0.35">
      <c r="A50" s="9">
        <v>1607</v>
      </c>
      <c r="B50" s="10" t="s">
        <v>236</v>
      </c>
      <c r="C50" s="10" t="s">
        <v>236</v>
      </c>
      <c r="D50" s="10" t="s">
        <v>47</v>
      </c>
      <c r="E50" s="9">
        <v>19</v>
      </c>
      <c r="F50" s="22" t="s">
        <v>211</v>
      </c>
      <c r="G50" s="10" t="s">
        <v>212</v>
      </c>
    </row>
    <row r="51" spans="1:11" ht="16.5" customHeight="1" x14ac:dyDescent="0.35">
      <c r="A51" s="9">
        <v>1672</v>
      </c>
      <c r="B51" s="10" t="s">
        <v>72</v>
      </c>
      <c r="C51" s="10" t="s">
        <v>72</v>
      </c>
      <c r="D51" s="10" t="s">
        <v>11</v>
      </c>
      <c r="E51" s="9">
        <v>27</v>
      </c>
      <c r="F51" s="10" t="s">
        <v>209</v>
      </c>
      <c r="G51" s="10" t="s">
        <v>164</v>
      </c>
    </row>
    <row r="52" spans="1:11" ht="16.5" customHeight="1" x14ac:dyDescent="0.35">
      <c r="A52" s="9">
        <v>1688</v>
      </c>
      <c r="B52" s="10" t="s">
        <v>237</v>
      </c>
      <c r="C52" s="10" t="s">
        <v>238</v>
      </c>
      <c r="D52" s="10" t="s">
        <v>47</v>
      </c>
      <c r="E52" s="9">
        <v>9</v>
      </c>
      <c r="F52" s="10" t="s">
        <v>190</v>
      </c>
      <c r="G52" s="10" t="s">
        <v>191</v>
      </c>
    </row>
    <row r="53" spans="1:11" ht="16.5" customHeight="1" x14ac:dyDescent="0.35">
      <c r="A53" s="9">
        <v>1711</v>
      </c>
      <c r="B53" s="10" t="s">
        <v>239</v>
      </c>
      <c r="C53" s="10" t="s">
        <v>240</v>
      </c>
      <c r="D53" s="10" t="s">
        <v>47</v>
      </c>
      <c r="E53" s="9">
        <v>7</v>
      </c>
      <c r="F53" s="10" t="s">
        <v>241</v>
      </c>
      <c r="G53" s="10" t="s">
        <v>149</v>
      </c>
    </row>
    <row r="54" spans="1:11" ht="16.5" customHeight="1" x14ac:dyDescent="0.35">
      <c r="A54" s="9">
        <v>1736</v>
      </c>
      <c r="B54" s="10" t="s">
        <v>75</v>
      </c>
      <c r="C54" s="10" t="s">
        <v>75</v>
      </c>
      <c r="D54" s="10" t="s">
        <v>47</v>
      </c>
      <c r="E54" s="9">
        <v>13</v>
      </c>
      <c r="F54" s="10" t="s">
        <v>242</v>
      </c>
      <c r="G54" s="10" t="s">
        <v>191</v>
      </c>
    </row>
    <row r="55" spans="1:11" ht="16.5" customHeight="1" x14ac:dyDescent="0.35">
      <c r="A55" s="9">
        <v>1778</v>
      </c>
      <c r="B55" s="10" t="s">
        <v>82</v>
      </c>
      <c r="C55" s="10" t="s">
        <v>82</v>
      </c>
      <c r="D55" s="10" t="s">
        <v>83</v>
      </c>
      <c r="E55" s="9">
        <v>48</v>
      </c>
      <c r="F55" s="10" t="s">
        <v>243</v>
      </c>
      <c r="G55" s="10" t="s">
        <v>177</v>
      </c>
      <c r="K55" s="21"/>
    </row>
    <row r="56" spans="1:11" ht="16.5" customHeight="1" x14ac:dyDescent="0.35">
      <c r="A56" s="9">
        <v>1831</v>
      </c>
      <c r="B56" s="10" t="s">
        <v>244</v>
      </c>
      <c r="C56" s="23" t="s">
        <v>245</v>
      </c>
      <c r="D56" s="10" t="s">
        <v>47</v>
      </c>
      <c r="E56" s="9">
        <v>18</v>
      </c>
      <c r="F56" s="22" t="s">
        <v>270</v>
      </c>
      <c r="G56" s="10" t="s">
        <v>212</v>
      </c>
    </row>
    <row r="57" spans="1:11" ht="16.5" customHeight="1" x14ac:dyDescent="0.35">
      <c r="A57" s="9">
        <v>1856</v>
      </c>
      <c r="B57" s="10" t="s">
        <v>246</v>
      </c>
      <c r="C57" s="10" t="s">
        <v>247</v>
      </c>
      <c r="D57" s="10" t="s">
        <v>47</v>
      </c>
      <c r="E57" s="9">
        <v>19</v>
      </c>
      <c r="F57" s="22" t="s">
        <v>211</v>
      </c>
      <c r="G57" s="10" t="s">
        <v>212</v>
      </c>
    </row>
    <row r="58" spans="1:11" ht="16.5" customHeight="1" x14ac:dyDescent="0.35">
      <c r="A58" s="9">
        <v>1863</v>
      </c>
      <c r="B58" s="10" t="s">
        <v>248</v>
      </c>
      <c r="C58" s="10" t="s">
        <v>137</v>
      </c>
      <c r="D58" s="10" t="s">
        <v>47</v>
      </c>
      <c r="E58" s="9">
        <v>14</v>
      </c>
      <c r="F58" s="10" t="s">
        <v>249</v>
      </c>
      <c r="G58" s="10" t="s">
        <v>191</v>
      </c>
    </row>
    <row r="59" spans="1:11" ht="16.5" customHeight="1" x14ac:dyDescent="0.35">
      <c r="A59" s="9">
        <v>1910</v>
      </c>
      <c r="B59" s="10" t="s">
        <v>250</v>
      </c>
      <c r="C59" s="10" t="s">
        <v>65</v>
      </c>
      <c r="D59" s="10" t="s">
        <v>83</v>
      </c>
      <c r="E59" s="9">
        <v>48</v>
      </c>
      <c r="F59" s="10" t="s">
        <v>243</v>
      </c>
      <c r="G59" s="10" t="s">
        <v>177</v>
      </c>
    </row>
    <row r="60" spans="1:11" ht="16.5" customHeight="1" x14ac:dyDescent="0.35">
      <c r="A60" s="9">
        <v>1954</v>
      </c>
      <c r="B60" s="10" t="s">
        <v>251</v>
      </c>
      <c r="C60" s="10" t="s">
        <v>252</v>
      </c>
      <c r="D60" s="10" t="s">
        <v>151</v>
      </c>
      <c r="E60" s="9">
        <v>38</v>
      </c>
      <c r="F60" s="10" t="s">
        <v>253</v>
      </c>
      <c r="G60" s="10" t="s">
        <v>153</v>
      </c>
    </row>
    <row r="61" spans="1:11" ht="16.5" customHeight="1" x14ac:dyDescent="0.35">
      <c r="A61" s="9">
        <v>1984</v>
      </c>
      <c r="B61" s="10" t="s">
        <v>254</v>
      </c>
      <c r="C61" s="10" t="s">
        <v>255</v>
      </c>
      <c r="D61" s="10" t="s">
        <v>11</v>
      </c>
      <c r="E61" s="9">
        <v>35</v>
      </c>
      <c r="F61" s="10" t="s">
        <v>198</v>
      </c>
      <c r="G61" s="10" t="s">
        <v>199</v>
      </c>
    </row>
    <row r="62" spans="1:11" ht="16.5" customHeight="1" x14ac:dyDescent="0.35">
      <c r="A62" s="9">
        <v>1994</v>
      </c>
      <c r="B62" s="10" t="s">
        <v>256</v>
      </c>
      <c r="C62" s="10" t="s">
        <v>257</v>
      </c>
      <c r="D62" s="10" t="s">
        <v>83</v>
      </c>
      <c r="E62" s="9">
        <v>0</v>
      </c>
      <c r="F62" s="10" t="s">
        <v>145</v>
      </c>
      <c r="G62" s="10" t="s">
        <v>181</v>
      </c>
    </row>
    <row r="63" spans="1:11" ht="16.5" customHeight="1" x14ac:dyDescent="0.35">
      <c r="A63" s="9">
        <v>2061</v>
      </c>
      <c r="B63" s="10" t="s">
        <v>259</v>
      </c>
      <c r="C63" s="10" t="s">
        <v>120</v>
      </c>
      <c r="D63" s="10" t="s">
        <v>156</v>
      </c>
      <c r="E63" s="9">
        <v>69</v>
      </c>
      <c r="F63" s="10" t="s">
        <v>856</v>
      </c>
      <c r="G63" s="10" t="s">
        <v>158</v>
      </c>
    </row>
    <row r="64" spans="1:11" ht="16.5" customHeight="1" x14ac:dyDescent="0.35">
      <c r="A64" s="9">
        <v>2086</v>
      </c>
      <c r="B64" s="10" t="s">
        <v>260</v>
      </c>
      <c r="C64" s="10" t="s">
        <v>76</v>
      </c>
      <c r="D64" s="10" t="s">
        <v>151</v>
      </c>
      <c r="E64" s="9">
        <v>44</v>
      </c>
      <c r="F64" s="10" t="s">
        <v>168</v>
      </c>
      <c r="G64" s="10" t="s">
        <v>153</v>
      </c>
    </row>
    <row r="65" spans="1:7" ht="16.5" customHeight="1" x14ac:dyDescent="0.35">
      <c r="A65" s="9">
        <v>2188</v>
      </c>
      <c r="B65" s="10" t="s">
        <v>261</v>
      </c>
      <c r="C65" s="10" t="s">
        <v>262</v>
      </c>
      <c r="D65" s="10" t="s">
        <v>47</v>
      </c>
      <c r="E65" s="9">
        <v>12</v>
      </c>
      <c r="F65" s="10" t="s">
        <v>813</v>
      </c>
      <c r="G65" s="10" t="s">
        <v>191</v>
      </c>
    </row>
    <row r="66" spans="1:7" ht="16.5" customHeight="1" x14ac:dyDescent="0.35">
      <c r="A66" s="9">
        <v>2229</v>
      </c>
      <c r="B66" s="10" t="s">
        <v>263</v>
      </c>
      <c r="C66" s="10" t="s">
        <v>264</v>
      </c>
      <c r="D66" s="10" t="s">
        <v>47</v>
      </c>
      <c r="E66" s="9">
        <v>17</v>
      </c>
      <c r="F66" s="10" t="s">
        <v>265</v>
      </c>
      <c r="G66" s="10" t="s">
        <v>191</v>
      </c>
    </row>
    <row r="67" spans="1:7" ht="16.5" customHeight="1" x14ac:dyDescent="0.35">
      <c r="A67" s="9">
        <v>2248</v>
      </c>
      <c r="B67" s="10" t="s">
        <v>266</v>
      </c>
      <c r="C67" s="10" t="s">
        <v>56</v>
      </c>
      <c r="D67" s="10" t="s">
        <v>151</v>
      </c>
      <c r="E67" s="9">
        <v>36</v>
      </c>
      <c r="F67" s="10" t="s">
        <v>267</v>
      </c>
      <c r="G67" s="10" t="s">
        <v>153</v>
      </c>
    </row>
    <row r="68" spans="1:7" ht="16.5" customHeight="1" x14ac:dyDescent="0.35">
      <c r="A68" s="9">
        <v>2346</v>
      </c>
      <c r="B68" s="10" t="s">
        <v>268</v>
      </c>
      <c r="C68" s="10" t="s">
        <v>269</v>
      </c>
      <c r="D68" s="10" t="s">
        <v>47</v>
      </c>
      <c r="E68" s="9">
        <v>18</v>
      </c>
      <c r="F68" s="10" t="s">
        <v>270</v>
      </c>
      <c r="G68" s="10" t="s">
        <v>212</v>
      </c>
    </row>
    <row r="69" spans="1:7" ht="16.5" customHeight="1" x14ac:dyDescent="0.35">
      <c r="A69" s="9">
        <v>2355</v>
      </c>
      <c r="B69" s="10" t="s">
        <v>271</v>
      </c>
      <c r="C69" s="10" t="s">
        <v>272</v>
      </c>
      <c r="D69" s="10" t="s">
        <v>47</v>
      </c>
      <c r="E69" s="9">
        <v>14</v>
      </c>
      <c r="F69" s="10" t="s">
        <v>249</v>
      </c>
      <c r="G69" s="10" t="s">
        <v>191</v>
      </c>
    </row>
    <row r="70" spans="1:7" ht="16.5" customHeight="1" x14ac:dyDescent="0.35">
      <c r="A70" s="9">
        <v>2393</v>
      </c>
      <c r="B70" s="10" t="s">
        <v>273</v>
      </c>
      <c r="C70" s="10" t="s">
        <v>274</v>
      </c>
      <c r="D70" s="10" t="s">
        <v>156</v>
      </c>
      <c r="E70" s="9">
        <v>64</v>
      </c>
      <c r="F70" s="10" t="s">
        <v>275</v>
      </c>
      <c r="G70" s="10" t="s">
        <v>158</v>
      </c>
    </row>
    <row r="71" spans="1:7" ht="16.5" customHeight="1" x14ac:dyDescent="0.35">
      <c r="A71" s="9">
        <v>2396</v>
      </c>
      <c r="B71" s="10" t="s">
        <v>276</v>
      </c>
      <c r="C71" s="10" t="s">
        <v>276</v>
      </c>
      <c r="D71" s="10" t="s">
        <v>47</v>
      </c>
      <c r="E71" s="9">
        <v>10</v>
      </c>
      <c r="F71" s="10" t="s">
        <v>277</v>
      </c>
      <c r="G71" s="10" t="s">
        <v>191</v>
      </c>
    </row>
    <row r="72" spans="1:7" ht="16.5" customHeight="1" x14ac:dyDescent="0.35">
      <c r="A72" s="9">
        <v>2483</v>
      </c>
      <c r="B72" s="10" t="s">
        <v>278</v>
      </c>
      <c r="C72" s="10" t="s">
        <v>80</v>
      </c>
      <c r="D72" s="10" t="s">
        <v>156</v>
      </c>
      <c r="E72" s="9">
        <v>68</v>
      </c>
      <c r="F72" s="10" t="s">
        <v>183</v>
      </c>
      <c r="G72" s="10" t="s">
        <v>158</v>
      </c>
    </row>
    <row r="73" spans="1:7" ht="16.5" customHeight="1" x14ac:dyDescent="0.35">
      <c r="A73" s="9">
        <v>2510</v>
      </c>
      <c r="B73" s="10" t="s">
        <v>145</v>
      </c>
      <c r="C73" s="10" t="s">
        <v>279</v>
      </c>
      <c r="D73" s="10" t="s">
        <v>156</v>
      </c>
      <c r="E73" s="9">
        <v>0</v>
      </c>
      <c r="F73" s="10" t="s">
        <v>145</v>
      </c>
      <c r="G73" s="10" t="s">
        <v>145</v>
      </c>
    </row>
    <row r="74" spans="1:7" ht="16.5" customHeight="1" x14ac:dyDescent="0.35">
      <c r="A74" s="9">
        <v>2531</v>
      </c>
      <c r="B74" s="10" t="s">
        <v>280</v>
      </c>
      <c r="C74" s="10" t="s">
        <v>280</v>
      </c>
      <c r="D74" s="10" t="s">
        <v>83</v>
      </c>
      <c r="E74" s="9">
        <v>48</v>
      </c>
      <c r="F74" s="10" t="s">
        <v>243</v>
      </c>
      <c r="G74" s="10" t="s">
        <v>177</v>
      </c>
    </row>
    <row r="75" spans="1:7" ht="16.5" customHeight="1" x14ac:dyDescent="0.35">
      <c r="A75" s="9">
        <v>2544</v>
      </c>
      <c r="B75" s="10" t="s">
        <v>281</v>
      </c>
      <c r="C75" s="10" t="s">
        <v>282</v>
      </c>
      <c r="D75" s="10" t="s">
        <v>156</v>
      </c>
      <c r="E75" s="9">
        <v>66</v>
      </c>
      <c r="F75" s="10" t="s">
        <v>857</v>
      </c>
      <c r="G75" s="10" t="s">
        <v>158</v>
      </c>
    </row>
    <row r="76" spans="1:7" ht="16.5" customHeight="1" x14ac:dyDescent="0.35">
      <c r="A76" s="9">
        <v>2560</v>
      </c>
      <c r="B76" s="10" t="s">
        <v>283</v>
      </c>
      <c r="C76" s="10" t="s">
        <v>284</v>
      </c>
      <c r="D76" s="10" t="s">
        <v>83</v>
      </c>
      <c r="E76" s="9">
        <v>49</v>
      </c>
      <c r="F76" s="10" t="s">
        <v>176</v>
      </c>
      <c r="G76" s="10" t="s">
        <v>177</v>
      </c>
    </row>
    <row r="77" spans="1:7" ht="16.5" customHeight="1" x14ac:dyDescent="0.35">
      <c r="A77" s="9">
        <v>2561</v>
      </c>
      <c r="B77" s="10" t="s">
        <v>285</v>
      </c>
      <c r="C77" s="10" t="s">
        <v>285</v>
      </c>
      <c r="D77" s="10" t="s">
        <v>47</v>
      </c>
      <c r="E77" s="9">
        <v>20</v>
      </c>
      <c r="F77" s="10" t="s">
        <v>854</v>
      </c>
      <c r="G77" s="10" t="s">
        <v>212</v>
      </c>
    </row>
    <row r="78" spans="1:7" ht="16.5" customHeight="1" x14ac:dyDescent="0.35">
      <c r="A78" s="9">
        <v>2572</v>
      </c>
      <c r="B78" s="10" t="s">
        <v>286</v>
      </c>
      <c r="C78" s="10" t="s">
        <v>287</v>
      </c>
      <c r="D78" s="10" t="s">
        <v>83</v>
      </c>
      <c r="E78" s="9">
        <v>51</v>
      </c>
      <c r="F78" s="10" t="s">
        <v>288</v>
      </c>
      <c r="G78" s="10" t="s">
        <v>177</v>
      </c>
    </row>
    <row r="79" spans="1:7" ht="16.5" customHeight="1" x14ac:dyDescent="0.35">
      <c r="A79" s="9">
        <v>2586</v>
      </c>
      <c r="B79" s="10" t="s">
        <v>289</v>
      </c>
      <c r="C79" s="10" t="s">
        <v>290</v>
      </c>
      <c r="D79" s="10" t="s">
        <v>47</v>
      </c>
      <c r="E79" s="9">
        <v>15</v>
      </c>
      <c r="F79" s="10" t="s">
        <v>291</v>
      </c>
      <c r="G79" s="10" t="s">
        <v>191</v>
      </c>
    </row>
    <row r="80" spans="1:7" ht="16.5" customHeight="1" x14ac:dyDescent="0.35">
      <c r="A80" s="9">
        <v>2607</v>
      </c>
      <c r="B80" s="10" t="s">
        <v>292</v>
      </c>
      <c r="C80" s="10" t="s">
        <v>293</v>
      </c>
      <c r="D80" s="10" t="s">
        <v>83</v>
      </c>
      <c r="E80" s="9">
        <v>52</v>
      </c>
      <c r="F80" s="10" t="s">
        <v>858</v>
      </c>
      <c r="G80" s="10" t="s">
        <v>181</v>
      </c>
    </row>
    <row r="81" spans="1:7" ht="16.5" customHeight="1" x14ac:dyDescent="0.35">
      <c r="A81" s="9">
        <v>2617</v>
      </c>
      <c r="B81" s="10" t="s">
        <v>294</v>
      </c>
      <c r="C81" s="10" t="s">
        <v>295</v>
      </c>
      <c r="D81" s="10" t="s">
        <v>151</v>
      </c>
      <c r="E81" s="9">
        <v>40</v>
      </c>
      <c r="F81" s="10" t="s">
        <v>296</v>
      </c>
      <c r="G81" s="10" t="s">
        <v>153</v>
      </c>
    </row>
    <row r="82" spans="1:7" ht="16.5" customHeight="1" x14ac:dyDescent="0.35">
      <c r="A82" s="9">
        <v>2842</v>
      </c>
      <c r="B82" s="10" t="s">
        <v>297</v>
      </c>
      <c r="C82" s="10" t="s">
        <v>298</v>
      </c>
      <c r="D82" s="10" t="s">
        <v>47</v>
      </c>
      <c r="E82" s="9">
        <v>10</v>
      </c>
      <c r="F82" s="10" t="s">
        <v>277</v>
      </c>
      <c r="G82" s="10" t="s">
        <v>191</v>
      </c>
    </row>
    <row r="83" spans="1:7" ht="16.5" customHeight="1" x14ac:dyDescent="0.35">
      <c r="A83" s="9">
        <v>2853</v>
      </c>
      <c r="B83" s="10" t="s">
        <v>299</v>
      </c>
      <c r="C83" s="10" t="s">
        <v>127</v>
      </c>
      <c r="D83" s="10" t="s">
        <v>47</v>
      </c>
      <c r="E83" s="9">
        <v>13</v>
      </c>
      <c r="F83" s="10" t="s">
        <v>242</v>
      </c>
      <c r="G83" s="10" t="s">
        <v>191</v>
      </c>
    </row>
    <row r="84" spans="1:7" ht="16.5" customHeight="1" x14ac:dyDescent="0.35">
      <c r="A84" s="9">
        <v>2858</v>
      </c>
      <c r="B84" s="10" t="s">
        <v>300</v>
      </c>
      <c r="C84" s="10" t="s">
        <v>300</v>
      </c>
      <c r="D84" s="10" t="s">
        <v>11</v>
      </c>
      <c r="E84" s="9">
        <v>22</v>
      </c>
      <c r="F84" s="10" t="s">
        <v>323</v>
      </c>
      <c r="G84" s="10" t="s">
        <v>164</v>
      </c>
    </row>
    <row r="85" spans="1:7" ht="16.5" customHeight="1" x14ac:dyDescent="0.35">
      <c r="A85" s="9">
        <v>2859</v>
      </c>
      <c r="B85" s="10" t="s">
        <v>101</v>
      </c>
      <c r="C85" s="10" t="s">
        <v>101</v>
      </c>
      <c r="D85" s="10" t="s">
        <v>47</v>
      </c>
      <c r="E85" s="9">
        <v>5</v>
      </c>
      <c r="F85" s="10" t="s">
        <v>222</v>
      </c>
      <c r="G85" s="10" t="s">
        <v>149</v>
      </c>
    </row>
    <row r="86" spans="1:7" ht="16.5" customHeight="1" x14ac:dyDescent="0.35">
      <c r="A86" s="9">
        <v>2861</v>
      </c>
      <c r="B86" s="10" t="s">
        <v>301</v>
      </c>
      <c r="C86" s="10" t="s">
        <v>302</v>
      </c>
      <c r="D86" s="10" t="s">
        <v>47</v>
      </c>
      <c r="E86" s="9">
        <v>14</v>
      </c>
      <c r="F86" s="10" t="s">
        <v>249</v>
      </c>
      <c r="G86" s="10" t="s">
        <v>191</v>
      </c>
    </row>
    <row r="87" spans="1:7" ht="16.5" customHeight="1" x14ac:dyDescent="0.35">
      <c r="A87" s="9">
        <v>2863</v>
      </c>
      <c r="B87" s="10" t="s">
        <v>49</v>
      </c>
      <c r="C87" s="10" t="s">
        <v>303</v>
      </c>
      <c r="D87" s="10" t="s">
        <v>47</v>
      </c>
      <c r="E87" s="9">
        <v>12</v>
      </c>
      <c r="F87" s="10" t="s">
        <v>206</v>
      </c>
      <c r="G87" s="10" t="s">
        <v>191</v>
      </c>
    </row>
    <row r="88" spans="1:7" ht="16.5" customHeight="1" x14ac:dyDescent="0.35">
      <c r="A88" s="9">
        <v>2976</v>
      </c>
      <c r="B88" s="10" t="s">
        <v>304</v>
      </c>
      <c r="C88" s="10" t="s">
        <v>305</v>
      </c>
      <c r="D88" s="10" t="s">
        <v>83</v>
      </c>
      <c r="E88" s="9">
        <v>57</v>
      </c>
      <c r="F88" s="10" t="s">
        <v>258</v>
      </c>
      <c r="G88" s="10" t="s">
        <v>181</v>
      </c>
    </row>
    <row r="89" spans="1:7" ht="16.5" customHeight="1" x14ac:dyDescent="0.35">
      <c r="A89" s="9">
        <v>3001</v>
      </c>
      <c r="B89" s="10" t="s">
        <v>306</v>
      </c>
      <c r="C89" s="10" t="s">
        <v>306</v>
      </c>
      <c r="D89" s="10" t="s">
        <v>156</v>
      </c>
      <c r="E89" s="9">
        <v>61</v>
      </c>
      <c r="F89" s="10" t="s">
        <v>307</v>
      </c>
      <c r="G89" s="10" t="s">
        <v>158</v>
      </c>
    </row>
    <row r="90" spans="1:7" ht="16.5" customHeight="1" x14ac:dyDescent="0.35">
      <c r="A90" s="9">
        <v>3187</v>
      </c>
      <c r="B90" s="10" t="s">
        <v>193</v>
      </c>
      <c r="C90" s="10" t="s">
        <v>193</v>
      </c>
      <c r="D90" s="10" t="s">
        <v>11</v>
      </c>
      <c r="E90" s="9">
        <v>24</v>
      </c>
      <c r="F90" s="10" t="s">
        <v>163</v>
      </c>
      <c r="G90" s="10" t="s">
        <v>164</v>
      </c>
    </row>
    <row r="91" spans="1:7" ht="16.5" customHeight="1" x14ac:dyDescent="0.35">
      <c r="A91" s="9">
        <v>3197</v>
      </c>
      <c r="B91" s="10" t="s">
        <v>308</v>
      </c>
      <c r="C91" s="10" t="s">
        <v>309</v>
      </c>
      <c r="D91" s="10" t="s">
        <v>47</v>
      </c>
      <c r="E91" s="9">
        <v>7</v>
      </c>
      <c r="F91" s="10" t="s">
        <v>241</v>
      </c>
      <c r="G91" s="10" t="s">
        <v>149</v>
      </c>
    </row>
    <row r="92" spans="1:7" ht="16.5" customHeight="1" x14ac:dyDescent="0.35">
      <c r="A92" s="9">
        <v>3231</v>
      </c>
      <c r="B92" s="10" t="s">
        <v>310</v>
      </c>
      <c r="C92" s="10" t="s">
        <v>59</v>
      </c>
      <c r="D92" s="10" t="s">
        <v>11</v>
      </c>
      <c r="E92" s="9">
        <v>23</v>
      </c>
      <c r="F92" s="10" t="s">
        <v>859</v>
      </c>
      <c r="G92" s="10" t="s">
        <v>164</v>
      </c>
    </row>
    <row r="93" spans="1:7" ht="16.5" customHeight="1" x14ac:dyDescent="0.35">
      <c r="A93" s="9">
        <v>3240</v>
      </c>
      <c r="B93" s="10" t="s">
        <v>311</v>
      </c>
      <c r="C93" s="10" t="s">
        <v>312</v>
      </c>
      <c r="D93" s="10" t="s">
        <v>47</v>
      </c>
      <c r="E93" s="9">
        <v>5</v>
      </c>
      <c r="F93" s="10" t="s">
        <v>222</v>
      </c>
      <c r="G93" s="10" t="s">
        <v>149</v>
      </c>
    </row>
    <row r="94" spans="1:7" ht="16.5" customHeight="1" x14ac:dyDescent="0.35">
      <c r="A94" s="9">
        <v>3272</v>
      </c>
      <c r="B94" s="10" t="s">
        <v>294</v>
      </c>
      <c r="C94" s="10" t="s">
        <v>156</v>
      </c>
      <c r="D94" s="10" t="s">
        <v>156</v>
      </c>
      <c r="E94" s="9">
        <v>69</v>
      </c>
      <c r="F94" s="10" t="s">
        <v>856</v>
      </c>
      <c r="G94" s="10" t="s">
        <v>158</v>
      </c>
    </row>
    <row r="95" spans="1:7" ht="16.5" customHeight="1" x14ac:dyDescent="0.35">
      <c r="A95" s="9">
        <v>3294</v>
      </c>
      <c r="B95" s="10" t="s">
        <v>313</v>
      </c>
      <c r="C95" s="10" t="s">
        <v>121</v>
      </c>
      <c r="D95" s="10" t="s">
        <v>156</v>
      </c>
      <c r="E95" s="9">
        <v>65</v>
      </c>
      <c r="F95" s="10" t="s">
        <v>855</v>
      </c>
      <c r="G95" s="10" t="s">
        <v>158</v>
      </c>
    </row>
    <row r="96" spans="1:7" ht="16.5" customHeight="1" x14ac:dyDescent="0.35">
      <c r="A96" s="9">
        <v>3310</v>
      </c>
      <c r="B96" s="10" t="s">
        <v>314</v>
      </c>
      <c r="C96" s="10" t="s">
        <v>40</v>
      </c>
      <c r="D96" s="10" t="s">
        <v>47</v>
      </c>
      <c r="E96" s="9">
        <v>8</v>
      </c>
      <c r="F96" s="10" t="s">
        <v>154</v>
      </c>
      <c r="G96" s="10" t="s">
        <v>149</v>
      </c>
    </row>
    <row r="97" spans="1:7" ht="16.5" customHeight="1" x14ac:dyDescent="0.35">
      <c r="A97" s="9">
        <v>3352</v>
      </c>
      <c r="B97" s="10" t="s">
        <v>315</v>
      </c>
      <c r="C97" s="10" t="s">
        <v>36</v>
      </c>
      <c r="D97" s="10" t="s">
        <v>83</v>
      </c>
      <c r="E97" s="9">
        <v>59</v>
      </c>
      <c r="F97" s="10" t="s">
        <v>316</v>
      </c>
      <c r="G97" s="10" t="s">
        <v>181</v>
      </c>
    </row>
    <row r="98" spans="1:7" ht="16.5" customHeight="1" x14ac:dyDescent="0.35">
      <c r="A98" s="9">
        <v>3359</v>
      </c>
      <c r="B98" s="10" t="s">
        <v>317</v>
      </c>
      <c r="C98" s="10" t="s">
        <v>318</v>
      </c>
      <c r="D98" s="10" t="s">
        <v>151</v>
      </c>
      <c r="E98" s="9">
        <v>36</v>
      </c>
      <c r="F98" s="10" t="s">
        <v>267</v>
      </c>
      <c r="G98" s="10" t="s">
        <v>153</v>
      </c>
    </row>
    <row r="99" spans="1:7" ht="16.5" customHeight="1" x14ac:dyDescent="0.35">
      <c r="A99" s="9">
        <v>3397</v>
      </c>
      <c r="B99" s="10" t="s">
        <v>319</v>
      </c>
      <c r="C99" s="10" t="s">
        <v>320</v>
      </c>
      <c r="D99" s="10" t="s">
        <v>83</v>
      </c>
      <c r="E99" s="9">
        <v>53</v>
      </c>
      <c r="F99" s="10" t="s">
        <v>321</v>
      </c>
      <c r="G99" s="10" t="s">
        <v>181</v>
      </c>
    </row>
    <row r="100" spans="1:7" ht="16.5" customHeight="1" x14ac:dyDescent="0.35">
      <c r="A100" s="9">
        <v>3402</v>
      </c>
      <c r="B100" s="10" t="s">
        <v>322</v>
      </c>
      <c r="C100" s="10" t="s">
        <v>71</v>
      </c>
      <c r="D100" s="10" t="s">
        <v>11</v>
      </c>
      <c r="E100" s="9">
        <v>22</v>
      </c>
      <c r="F100" s="10" t="s">
        <v>323</v>
      </c>
      <c r="G100" s="10" t="s">
        <v>164</v>
      </c>
    </row>
    <row r="101" spans="1:7" ht="16.5" customHeight="1" x14ac:dyDescent="0.35">
      <c r="A101" s="9">
        <v>3426</v>
      </c>
      <c r="B101" s="10" t="s">
        <v>324</v>
      </c>
      <c r="C101" s="10" t="s">
        <v>67</v>
      </c>
      <c r="D101" s="10" t="s">
        <v>47</v>
      </c>
      <c r="E101" s="9">
        <v>10</v>
      </c>
      <c r="F101" s="10" t="s">
        <v>277</v>
      </c>
      <c r="G101" s="10" t="s">
        <v>191</v>
      </c>
    </row>
    <row r="102" spans="1:7" ht="16.5" customHeight="1" x14ac:dyDescent="0.35">
      <c r="A102" s="9">
        <v>3428</v>
      </c>
      <c r="B102" s="10" t="s">
        <v>324</v>
      </c>
      <c r="C102" s="10" t="s">
        <v>66</v>
      </c>
      <c r="D102" s="10" t="s">
        <v>47</v>
      </c>
      <c r="E102" s="9">
        <v>10</v>
      </c>
      <c r="F102" s="10" t="s">
        <v>277</v>
      </c>
      <c r="G102" s="10" t="s">
        <v>191</v>
      </c>
    </row>
    <row r="103" spans="1:7" ht="16.5" customHeight="1" x14ac:dyDescent="0.35">
      <c r="A103" s="9">
        <v>3451</v>
      </c>
      <c r="B103" s="10" t="s">
        <v>325</v>
      </c>
      <c r="C103" s="10" t="s">
        <v>41</v>
      </c>
      <c r="D103" s="10" t="s">
        <v>83</v>
      </c>
      <c r="E103" s="9">
        <v>50</v>
      </c>
      <c r="F103" s="10" t="s">
        <v>326</v>
      </c>
      <c r="G103" s="10" t="s">
        <v>177</v>
      </c>
    </row>
    <row r="104" spans="1:7" ht="16.5" customHeight="1" x14ac:dyDescent="0.35">
      <c r="A104" s="9">
        <v>3471</v>
      </c>
      <c r="B104" s="10" t="s">
        <v>327</v>
      </c>
      <c r="C104" s="10" t="s">
        <v>79</v>
      </c>
      <c r="D104" s="10" t="s">
        <v>83</v>
      </c>
      <c r="E104" s="9">
        <v>54</v>
      </c>
      <c r="F104" s="10" t="s">
        <v>860</v>
      </c>
      <c r="G104" s="10" t="s">
        <v>177</v>
      </c>
    </row>
    <row r="105" spans="1:7" ht="16.5" customHeight="1" x14ac:dyDescent="0.35">
      <c r="A105" s="9">
        <v>3485</v>
      </c>
      <c r="B105" s="10" t="s">
        <v>328</v>
      </c>
      <c r="C105" s="10" t="s">
        <v>83</v>
      </c>
      <c r="D105" s="10" t="s">
        <v>83</v>
      </c>
      <c r="E105" s="9">
        <v>57</v>
      </c>
      <c r="F105" s="10" t="s">
        <v>258</v>
      </c>
      <c r="G105" s="10" t="s">
        <v>181</v>
      </c>
    </row>
    <row r="106" spans="1:7" ht="16.5" customHeight="1" x14ac:dyDescent="0.35">
      <c r="A106" s="9">
        <v>3495</v>
      </c>
      <c r="B106" s="10" t="s">
        <v>329</v>
      </c>
      <c r="C106" s="10" t="s">
        <v>81</v>
      </c>
      <c r="D106" s="10" t="s">
        <v>151</v>
      </c>
      <c r="E106" s="9">
        <v>39</v>
      </c>
      <c r="F106" s="10" t="s">
        <v>861</v>
      </c>
      <c r="G106" s="10" t="s">
        <v>153</v>
      </c>
    </row>
    <row r="107" spans="1:7" ht="16.5" customHeight="1" x14ac:dyDescent="0.35">
      <c r="A107" s="9">
        <v>3500</v>
      </c>
      <c r="B107" s="10" t="s">
        <v>330</v>
      </c>
      <c r="C107" s="10" t="s">
        <v>331</v>
      </c>
      <c r="D107" s="10" t="s">
        <v>83</v>
      </c>
      <c r="E107" s="9">
        <v>54</v>
      </c>
      <c r="F107" s="10" t="s">
        <v>860</v>
      </c>
      <c r="G107" s="10" t="s">
        <v>177</v>
      </c>
    </row>
    <row r="108" spans="1:7" ht="16.5" customHeight="1" x14ac:dyDescent="0.35">
      <c r="A108" s="9">
        <v>3512</v>
      </c>
      <c r="B108" s="10" t="s">
        <v>141</v>
      </c>
      <c r="C108" s="10" t="s">
        <v>112</v>
      </c>
      <c r="D108" s="10" t="s">
        <v>83</v>
      </c>
      <c r="E108" s="9">
        <v>55</v>
      </c>
      <c r="F108" s="10" t="s">
        <v>203</v>
      </c>
      <c r="G108" s="10" t="s">
        <v>181</v>
      </c>
    </row>
    <row r="109" spans="1:7" ht="16.5" customHeight="1" x14ac:dyDescent="0.35">
      <c r="A109" s="9">
        <v>3532</v>
      </c>
      <c r="B109" s="10" t="s">
        <v>332</v>
      </c>
      <c r="C109" s="10" t="s">
        <v>333</v>
      </c>
      <c r="D109" s="10" t="s">
        <v>83</v>
      </c>
      <c r="E109" s="9">
        <v>57</v>
      </c>
      <c r="F109" s="10" t="s">
        <v>258</v>
      </c>
      <c r="G109" s="10" t="s">
        <v>181</v>
      </c>
    </row>
    <row r="110" spans="1:7" ht="16.5" customHeight="1" x14ac:dyDescent="0.35">
      <c r="A110" s="9">
        <v>3533</v>
      </c>
      <c r="B110" s="10" t="s">
        <v>334</v>
      </c>
      <c r="C110" s="10" t="s">
        <v>335</v>
      </c>
      <c r="D110" s="10" t="s">
        <v>47</v>
      </c>
      <c r="E110" s="9">
        <v>19</v>
      </c>
      <c r="F110" s="10" t="s">
        <v>211</v>
      </c>
      <c r="G110" s="10" t="s">
        <v>212</v>
      </c>
    </row>
    <row r="111" spans="1:7" ht="16.5" customHeight="1" x14ac:dyDescent="0.35">
      <c r="A111" s="9">
        <v>3546</v>
      </c>
      <c r="B111" s="10" t="s">
        <v>232</v>
      </c>
      <c r="C111" s="10" t="s">
        <v>336</v>
      </c>
      <c r="D111" s="10" t="s">
        <v>83</v>
      </c>
      <c r="E111" s="9">
        <v>51</v>
      </c>
      <c r="F111" s="10" t="s">
        <v>288</v>
      </c>
      <c r="G111" s="10" t="s">
        <v>177</v>
      </c>
    </row>
    <row r="112" spans="1:7" ht="16.5" customHeight="1" x14ac:dyDescent="0.35">
      <c r="A112" s="9">
        <v>3550</v>
      </c>
      <c r="B112" s="10" t="s">
        <v>337</v>
      </c>
      <c r="C112" s="10" t="s">
        <v>170</v>
      </c>
      <c r="D112" s="10" t="s">
        <v>47</v>
      </c>
      <c r="E112" s="9">
        <v>14</v>
      </c>
      <c r="F112" s="10" t="s">
        <v>249</v>
      </c>
      <c r="G112" s="10" t="s">
        <v>191</v>
      </c>
    </row>
    <row r="113" spans="1:11" ht="16.5" customHeight="1" x14ac:dyDescent="0.35">
      <c r="A113" s="9">
        <v>3560</v>
      </c>
      <c r="B113" s="10" t="s">
        <v>338</v>
      </c>
      <c r="C113" s="10" t="s">
        <v>339</v>
      </c>
      <c r="D113" s="10" t="s">
        <v>83</v>
      </c>
      <c r="E113" s="9">
        <v>51</v>
      </c>
      <c r="F113" s="10" t="s">
        <v>288</v>
      </c>
      <c r="G113" s="10" t="s">
        <v>177</v>
      </c>
    </row>
    <row r="114" spans="1:11" ht="16.5" customHeight="1" x14ac:dyDescent="0.35">
      <c r="A114" s="9">
        <v>3626</v>
      </c>
      <c r="B114" s="10" t="s">
        <v>145</v>
      </c>
      <c r="C114" s="10" t="s">
        <v>340</v>
      </c>
      <c r="D114" s="10" t="s">
        <v>83</v>
      </c>
      <c r="E114" s="9">
        <v>0</v>
      </c>
      <c r="F114" s="10" t="s">
        <v>145</v>
      </c>
      <c r="G114" s="10" t="s">
        <v>145</v>
      </c>
    </row>
    <row r="115" spans="1:11" ht="16.5" customHeight="1" x14ac:dyDescent="0.35">
      <c r="A115" s="9">
        <v>3630</v>
      </c>
      <c r="B115" s="10" t="s">
        <v>341</v>
      </c>
      <c r="C115" s="10" t="s">
        <v>93</v>
      </c>
      <c r="D115" s="10" t="s">
        <v>47</v>
      </c>
      <c r="E115" s="9">
        <v>9</v>
      </c>
      <c r="F115" s="10" t="s">
        <v>190</v>
      </c>
      <c r="G115" s="10" t="s">
        <v>144</v>
      </c>
    </row>
    <row r="116" spans="1:11" ht="16.5" customHeight="1" x14ac:dyDescent="0.35">
      <c r="A116" s="9">
        <v>3632</v>
      </c>
      <c r="B116" s="10" t="s">
        <v>342</v>
      </c>
      <c r="C116" s="10" t="s">
        <v>343</v>
      </c>
      <c r="D116" s="10" t="s">
        <v>47</v>
      </c>
      <c r="E116" s="9">
        <v>20</v>
      </c>
      <c r="F116" s="10" t="s">
        <v>854</v>
      </c>
      <c r="G116" s="10" t="s">
        <v>212</v>
      </c>
    </row>
    <row r="117" spans="1:11" ht="16.5" customHeight="1" x14ac:dyDescent="0.35">
      <c r="A117" s="9">
        <v>3639</v>
      </c>
      <c r="B117" s="10" t="s">
        <v>344</v>
      </c>
      <c r="C117" s="10" t="s">
        <v>139</v>
      </c>
      <c r="D117" s="10" t="s">
        <v>156</v>
      </c>
      <c r="E117" s="9">
        <v>70</v>
      </c>
      <c r="F117" s="10" t="s">
        <v>217</v>
      </c>
      <c r="G117" s="10" t="s">
        <v>158</v>
      </c>
    </row>
    <row r="118" spans="1:11" ht="16.5" customHeight="1" x14ac:dyDescent="0.35">
      <c r="A118" s="9">
        <v>3644</v>
      </c>
      <c r="B118" s="10" t="s">
        <v>345</v>
      </c>
      <c r="C118" s="10" t="s">
        <v>111</v>
      </c>
      <c r="D118" s="10" t="s">
        <v>47</v>
      </c>
      <c r="E118" s="9">
        <v>10</v>
      </c>
      <c r="F118" s="10" t="s">
        <v>277</v>
      </c>
      <c r="G118" s="10" t="s">
        <v>191</v>
      </c>
    </row>
    <row r="119" spans="1:11" ht="16.5" customHeight="1" x14ac:dyDescent="0.35">
      <c r="A119" s="9">
        <v>3665</v>
      </c>
      <c r="B119" s="10" t="s">
        <v>301</v>
      </c>
      <c r="C119" s="10" t="s">
        <v>346</v>
      </c>
      <c r="D119" s="10" t="s">
        <v>151</v>
      </c>
      <c r="E119" s="9">
        <v>39</v>
      </c>
      <c r="F119" s="10" t="s">
        <v>861</v>
      </c>
      <c r="G119" s="10" t="s">
        <v>153</v>
      </c>
    </row>
    <row r="120" spans="1:11" ht="16.5" customHeight="1" x14ac:dyDescent="0.35">
      <c r="A120" s="9">
        <v>3679</v>
      </c>
      <c r="B120" s="10" t="s">
        <v>324</v>
      </c>
      <c r="C120" s="10" t="s">
        <v>347</v>
      </c>
      <c r="D120" s="10" t="s">
        <v>47</v>
      </c>
      <c r="E120" s="9">
        <v>16</v>
      </c>
      <c r="F120" s="10" t="s">
        <v>348</v>
      </c>
      <c r="G120" s="10" t="s">
        <v>191</v>
      </c>
    </row>
    <row r="121" spans="1:11" ht="16.5" customHeight="1" x14ac:dyDescent="0.35">
      <c r="A121" s="9">
        <v>3680</v>
      </c>
      <c r="B121" s="10" t="s">
        <v>349</v>
      </c>
      <c r="C121" s="10" t="s">
        <v>349</v>
      </c>
      <c r="D121" s="10" t="s">
        <v>151</v>
      </c>
      <c r="E121" s="9">
        <v>43</v>
      </c>
      <c r="F121" s="10" t="s">
        <v>350</v>
      </c>
      <c r="G121" s="10" t="s">
        <v>153</v>
      </c>
    </row>
    <row r="122" spans="1:11" ht="16.5" customHeight="1" x14ac:dyDescent="0.35">
      <c r="A122" s="9">
        <v>3756</v>
      </c>
      <c r="B122" s="10" t="s">
        <v>351</v>
      </c>
      <c r="C122" s="10" t="s">
        <v>351</v>
      </c>
      <c r="D122" s="10" t="s">
        <v>11</v>
      </c>
      <c r="E122" s="9">
        <v>25</v>
      </c>
      <c r="F122" s="10" t="s">
        <v>200</v>
      </c>
      <c r="G122" s="10" t="s">
        <v>166</v>
      </c>
    </row>
    <row r="123" spans="1:11" ht="16.5" customHeight="1" x14ac:dyDescent="0.35">
      <c r="A123" s="9">
        <v>3784</v>
      </c>
      <c r="B123" s="10" t="s">
        <v>352</v>
      </c>
      <c r="C123" s="10" t="s">
        <v>57</v>
      </c>
      <c r="D123" s="10" t="s">
        <v>83</v>
      </c>
      <c r="E123" s="9">
        <v>55</v>
      </c>
      <c r="F123" s="10" t="s">
        <v>203</v>
      </c>
      <c r="G123" s="10" t="s">
        <v>181</v>
      </c>
    </row>
    <row r="124" spans="1:11" ht="16.5" customHeight="1" x14ac:dyDescent="0.35">
      <c r="A124" s="9">
        <v>3801</v>
      </c>
      <c r="B124" s="10" t="s">
        <v>352</v>
      </c>
      <c r="C124" s="10" t="s">
        <v>353</v>
      </c>
      <c r="D124" s="10" t="s">
        <v>151</v>
      </c>
      <c r="E124" s="9">
        <v>42</v>
      </c>
      <c r="F124" s="10" t="s">
        <v>852</v>
      </c>
      <c r="G124" s="10" t="s">
        <v>153</v>
      </c>
    </row>
    <row r="125" spans="1:11" ht="16.5" customHeight="1" x14ac:dyDescent="0.35">
      <c r="A125" s="9">
        <v>3814</v>
      </c>
      <c r="B125" s="10" t="s">
        <v>354</v>
      </c>
      <c r="C125" s="10" t="s">
        <v>355</v>
      </c>
      <c r="D125" s="10" t="s">
        <v>47</v>
      </c>
      <c r="E125" s="9">
        <v>15</v>
      </c>
      <c r="F125" s="10" t="s">
        <v>291</v>
      </c>
      <c r="G125" s="10" t="s">
        <v>191</v>
      </c>
    </row>
    <row r="126" spans="1:11" ht="16.5" customHeight="1" x14ac:dyDescent="0.35">
      <c r="A126" s="9">
        <v>3826</v>
      </c>
      <c r="B126" s="10" t="s">
        <v>356</v>
      </c>
      <c r="C126" s="10" t="s">
        <v>357</v>
      </c>
      <c r="D126" s="10" t="s">
        <v>11</v>
      </c>
      <c r="E126" s="9">
        <v>30</v>
      </c>
      <c r="F126" s="10" t="s">
        <v>358</v>
      </c>
      <c r="G126" s="10" t="s">
        <v>214</v>
      </c>
    </row>
    <row r="127" spans="1:11" ht="16.5" customHeight="1" x14ac:dyDescent="0.35">
      <c r="A127" s="9">
        <v>3831</v>
      </c>
      <c r="B127" s="10" t="s">
        <v>359</v>
      </c>
      <c r="C127" s="10" t="s">
        <v>360</v>
      </c>
      <c r="D127" s="10" t="s">
        <v>11</v>
      </c>
      <c r="E127" s="9">
        <v>26</v>
      </c>
      <c r="F127" s="10" t="s">
        <v>165</v>
      </c>
      <c r="G127" s="10" t="s">
        <v>199</v>
      </c>
      <c r="K127" s="21"/>
    </row>
    <row r="128" spans="1:11" ht="16.5" customHeight="1" x14ac:dyDescent="0.35">
      <c r="A128" s="9">
        <v>3835</v>
      </c>
      <c r="B128" s="10" t="s">
        <v>361</v>
      </c>
      <c r="C128" s="10" t="s">
        <v>362</v>
      </c>
      <c r="D128" s="10" t="s">
        <v>151</v>
      </c>
      <c r="E128" s="9">
        <v>39</v>
      </c>
      <c r="F128" s="10" t="s">
        <v>861</v>
      </c>
      <c r="G128" s="10" t="s">
        <v>153</v>
      </c>
      <c r="K128" s="21"/>
    </row>
    <row r="129" spans="1:7" ht="16.5" customHeight="1" x14ac:dyDescent="0.35">
      <c r="A129" s="9">
        <v>3946</v>
      </c>
      <c r="B129" s="10" t="s">
        <v>363</v>
      </c>
      <c r="C129" s="10" t="s">
        <v>364</v>
      </c>
      <c r="D129" s="10" t="s">
        <v>47</v>
      </c>
      <c r="E129" s="9">
        <v>8</v>
      </c>
      <c r="F129" s="10" t="s">
        <v>154</v>
      </c>
      <c r="G129" s="10" t="s">
        <v>149</v>
      </c>
    </row>
    <row r="130" spans="1:7" ht="16.5" customHeight="1" x14ac:dyDescent="0.35">
      <c r="A130" s="9">
        <v>3962</v>
      </c>
      <c r="B130" s="10" t="s">
        <v>365</v>
      </c>
      <c r="C130" s="10" t="s">
        <v>100</v>
      </c>
      <c r="D130" s="10" t="s">
        <v>47</v>
      </c>
      <c r="E130" s="9">
        <v>16</v>
      </c>
      <c r="F130" s="10" t="s">
        <v>348</v>
      </c>
      <c r="G130" s="10" t="s">
        <v>191</v>
      </c>
    </row>
    <row r="131" spans="1:7" ht="16.5" customHeight="1" x14ac:dyDescent="0.35">
      <c r="A131" s="9">
        <v>3969</v>
      </c>
      <c r="B131" s="10" t="s">
        <v>366</v>
      </c>
      <c r="C131" s="10" t="s">
        <v>107</v>
      </c>
      <c r="D131" s="10" t="s">
        <v>151</v>
      </c>
      <c r="E131" s="9">
        <v>41</v>
      </c>
      <c r="F131" s="10" t="s">
        <v>160</v>
      </c>
      <c r="G131" s="10" t="s">
        <v>153</v>
      </c>
    </row>
    <row r="132" spans="1:7" ht="16.5" customHeight="1" x14ac:dyDescent="0.35">
      <c r="A132" s="9">
        <v>3988</v>
      </c>
      <c r="B132" s="10" t="s">
        <v>367</v>
      </c>
      <c r="C132" s="10" t="s">
        <v>368</v>
      </c>
      <c r="D132" s="10" t="s">
        <v>47</v>
      </c>
      <c r="E132" s="9">
        <v>3</v>
      </c>
      <c r="F132" s="10" t="s">
        <v>815</v>
      </c>
      <c r="G132" s="10" t="s">
        <v>144</v>
      </c>
    </row>
    <row r="133" spans="1:7" ht="16.5" customHeight="1" x14ac:dyDescent="0.35">
      <c r="A133" s="9">
        <v>4066</v>
      </c>
      <c r="B133" s="10" t="s">
        <v>370</v>
      </c>
      <c r="C133" s="10" t="s">
        <v>117</v>
      </c>
      <c r="D133" s="10" t="s">
        <v>47</v>
      </c>
      <c r="E133" s="9">
        <v>19</v>
      </c>
      <c r="F133" s="22" t="s">
        <v>211</v>
      </c>
      <c r="G133" s="10" t="s">
        <v>212</v>
      </c>
    </row>
    <row r="134" spans="1:7" ht="16.5" customHeight="1" x14ac:dyDescent="0.35">
      <c r="A134" s="9">
        <v>4154</v>
      </c>
      <c r="B134" s="10" t="s">
        <v>371</v>
      </c>
      <c r="C134" s="10" t="s">
        <v>372</v>
      </c>
      <c r="D134" s="10" t="s">
        <v>83</v>
      </c>
      <c r="E134" s="9">
        <v>52</v>
      </c>
      <c r="F134" s="10" t="s">
        <v>858</v>
      </c>
      <c r="G134" s="10" t="s">
        <v>181</v>
      </c>
    </row>
    <row r="135" spans="1:7" ht="16.5" customHeight="1" x14ac:dyDescent="0.35">
      <c r="A135" s="9">
        <v>4186</v>
      </c>
      <c r="B135" s="10" t="s">
        <v>373</v>
      </c>
      <c r="C135" s="10" t="s">
        <v>122</v>
      </c>
      <c r="D135" s="10" t="s">
        <v>47</v>
      </c>
      <c r="E135" s="9">
        <v>8</v>
      </c>
      <c r="F135" s="10" t="s">
        <v>154</v>
      </c>
      <c r="G135" s="10" t="s">
        <v>149</v>
      </c>
    </row>
    <row r="136" spans="1:7" ht="16.5" customHeight="1" x14ac:dyDescent="0.35">
      <c r="A136" s="9">
        <v>4211</v>
      </c>
      <c r="B136" s="10" t="s">
        <v>374</v>
      </c>
      <c r="C136" s="10" t="s">
        <v>375</v>
      </c>
      <c r="D136" s="10" t="s">
        <v>83</v>
      </c>
      <c r="E136" s="9">
        <v>60</v>
      </c>
      <c r="F136" s="10" t="s">
        <v>180</v>
      </c>
      <c r="G136" s="10" t="s">
        <v>177</v>
      </c>
    </row>
    <row r="137" spans="1:7" ht="16.5" customHeight="1" x14ac:dyDescent="0.35">
      <c r="A137" s="9">
        <v>4341</v>
      </c>
      <c r="B137" s="10" t="s">
        <v>261</v>
      </c>
      <c r="C137" s="10" t="s">
        <v>368</v>
      </c>
      <c r="D137" s="10" t="s">
        <v>47</v>
      </c>
      <c r="E137" s="9">
        <v>3</v>
      </c>
      <c r="F137" s="10" t="s">
        <v>815</v>
      </c>
      <c r="G137" s="10" t="s">
        <v>144</v>
      </c>
    </row>
    <row r="138" spans="1:7" ht="16.5" customHeight="1" x14ac:dyDescent="0.35">
      <c r="A138" s="9">
        <v>4486</v>
      </c>
      <c r="B138" s="10" t="s">
        <v>376</v>
      </c>
      <c r="C138" s="10" t="s">
        <v>377</v>
      </c>
      <c r="D138" s="10" t="s">
        <v>47</v>
      </c>
      <c r="E138" s="9">
        <v>16</v>
      </c>
      <c r="F138" s="10" t="s">
        <v>348</v>
      </c>
      <c r="G138" s="10" t="s">
        <v>191</v>
      </c>
    </row>
    <row r="139" spans="1:7" ht="16.5" customHeight="1" x14ac:dyDescent="0.35">
      <c r="A139" s="9">
        <v>4504</v>
      </c>
      <c r="B139" s="10" t="s">
        <v>78</v>
      </c>
      <c r="C139" s="10" t="s">
        <v>78</v>
      </c>
      <c r="D139" s="10" t="s">
        <v>47</v>
      </c>
      <c r="E139" s="9">
        <v>6</v>
      </c>
      <c r="F139" s="10" t="s">
        <v>148</v>
      </c>
      <c r="G139" s="10" t="s">
        <v>149</v>
      </c>
    </row>
    <row r="140" spans="1:7" ht="16.5" customHeight="1" x14ac:dyDescent="0.35">
      <c r="A140" s="9">
        <v>4524</v>
      </c>
      <c r="B140" s="10" t="s">
        <v>294</v>
      </c>
      <c r="C140" s="10" t="s">
        <v>378</v>
      </c>
      <c r="D140" s="10" t="s">
        <v>47</v>
      </c>
      <c r="E140" s="9">
        <v>9</v>
      </c>
      <c r="F140" s="10" t="s">
        <v>190</v>
      </c>
      <c r="G140" s="10" t="s">
        <v>191</v>
      </c>
    </row>
    <row r="141" spans="1:7" ht="16.5" customHeight="1" x14ac:dyDescent="0.35">
      <c r="A141" s="9">
        <v>4815</v>
      </c>
      <c r="B141" s="10" t="s">
        <v>379</v>
      </c>
      <c r="C141" s="10" t="s">
        <v>23</v>
      </c>
      <c r="D141" s="10" t="s">
        <v>156</v>
      </c>
      <c r="E141" s="9">
        <v>69</v>
      </c>
      <c r="F141" s="10" t="s">
        <v>856</v>
      </c>
      <c r="G141" s="10" t="s">
        <v>158</v>
      </c>
    </row>
    <row r="142" spans="1:7" ht="16.5" customHeight="1" x14ac:dyDescent="0.35">
      <c r="A142" s="9">
        <v>4816</v>
      </c>
      <c r="B142" s="10" t="s">
        <v>380</v>
      </c>
      <c r="C142" s="10" t="s">
        <v>381</v>
      </c>
      <c r="D142" s="10" t="s">
        <v>83</v>
      </c>
      <c r="E142" s="9">
        <v>60</v>
      </c>
      <c r="F142" s="10" t="s">
        <v>180</v>
      </c>
      <c r="G142" s="10" t="s">
        <v>181</v>
      </c>
    </row>
    <row r="143" spans="1:7" ht="16.5" customHeight="1" x14ac:dyDescent="0.35">
      <c r="A143" s="9">
        <v>4885</v>
      </c>
      <c r="B143" s="10" t="s">
        <v>382</v>
      </c>
      <c r="C143" s="10" t="s">
        <v>124</v>
      </c>
      <c r="D143" s="10" t="s">
        <v>156</v>
      </c>
      <c r="E143" s="9">
        <v>0</v>
      </c>
      <c r="F143" s="10" t="s">
        <v>145</v>
      </c>
      <c r="G143" s="10" t="s">
        <v>158</v>
      </c>
    </row>
    <row r="144" spans="1:7" ht="16.5" customHeight="1" x14ac:dyDescent="0.35">
      <c r="A144" s="9">
        <v>4907</v>
      </c>
      <c r="B144" s="10" t="s">
        <v>141</v>
      </c>
      <c r="C144" s="10" t="s">
        <v>384</v>
      </c>
      <c r="D144" s="10" t="s">
        <v>156</v>
      </c>
      <c r="E144" s="9">
        <v>61</v>
      </c>
      <c r="F144" s="10" t="s">
        <v>307</v>
      </c>
      <c r="G144" s="10" t="s">
        <v>158</v>
      </c>
    </row>
    <row r="145" spans="1:7" ht="16.5" customHeight="1" x14ac:dyDescent="0.35">
      <c r="A145" s="9">
        <v>4969</v>
      </c>
      <c r="B145" s="10" t="s">
        <v>322</v>
      </c>
      <c r="C145" s="10" t="s">
        <v>21</v>
      </c>
      <c r="D145" s="10" t="s">
        <v>11</v>
      </c>
      <c r="E145" s="9">
        <v>30</v>
      </c>
      <c r="F145" s="10" t="s">
        <v>358</v>
      </c>
      <c r="G145" s="10" t="s">
        <v>214</v>
      </c>
    </row>
    <row r="146" spans="1:7" ht="16.5" customHeight="1" x14ac:dyDescent="0.35">
      <c r="A146" s="9">
        <v>5015</v>
      </c>
      <c r="B146" s="10" t="s">
        <v>385</v>
      </c>
      <c r="C146" s="10" t="s">
        <v>386</v>
      </c>
      <c r="D146" s="10" t="s">
        <v>47</v>
      </c>
      <c r="E146" s="9">
        <v>15</v>
      </c>
      <c r="F146" s="10" t="s">
        <v>291</v>
      </c>
      <c r="G146" s="10" t="s">
        <v>191</v>
      </c>
    </row>
    <row r="147" spans="1:7" ht="16.5" customHeight="1" x14ac:dyDescent="0.35">
      <c r="A147" s="9">
        <v>5051</v>
      </c>
      <c r="B147" s="10" t="s">
        <v>387</v>
      </c>
      <c r="C147" s="10" t="s">
        <v>388</v>
      </c>
      <c r="D147" s="10" t="s">
        <v>156</v>
      </c>
      <c r="E147" s="9">
        <v>71</v>
      </c>
      <c r="F147" s="10" t="s">
        <v>383</v>
      </c>
      <c r="G147" s="10" t="s">
        <v>158</v>
      </c>
    </row>
    <row r="148" spans="1:7" ht="16.5" customHeight="1" x14ac:dyDescent="0.35">
      <c r="A148" s="9">
        <v>5088</v>
      </c>
      <c r="B148" s="10" t="s">
        <v>389</v>
      </c>
      <c r="C148" s="10" t="s">
        <v>390</v>
      </c>
      <c r="D148" s="10" t="s">
        <v>156</v>
      </c>
      <c r="E148" s="9">
        <v>70</v>
      </c>
      <c r="F148" s="10" t="s">
        <v>217</v>
      </c>
      <c r="G148" s="10" t="s">
        <v>158</v>
      </c>
    </row>
    <row r="149" spans="1:7" ht="16.5" customHeight="1" x14ac:dyDescent="0.35">
      <c r="A149" s="9">
        <v>5113</v>
      </c>
      <c r="B149" s="10" t="s">
        <v>391</v>
      </c>
      <c r="C149" s="10" t="s">
        <v>392</v>
      </c>
      <c r="D149" s="10" t="s">
        <v>83</v>
      </c>
      <c r="E149" s="9">
        <v>56</v>
      </c>
      <c r="F149" s="10" t="s">
        <v>235</v>
      </c>
      <c r="G149" s="10" t="s">
        <v>181</v>
      </c>
    </row>
    <row r="150" spans="1:7" ht="16.5" customHeight="1" x14ac:dyDescent="0.35">
      <c r="A150" s="9">
        <v>5114</v>
      </c>
      <c r="B150" s="10" t="s">
        <v>393</v>
      </c>
      <c r="C150" s="10" t="s">
        <v>394</v>
      </c>
      <c r="D150" s="10" t="s">
        <v>151</v>
      </c>
      <c r="E150" s="9">
        <v>38</v>
      </c>
      <c r="F150" s="10" t="s">
        <v>253</v>
      </c>
      <c r="G150" s="10" t="s">
        <v>153</v>
      </c>
    </row>
    <row r="151" spans="1:7" ht="16.5" customHeight="1" x14ac:dyDescent="0.35">
      <c r="A151" s="9">
        <v>5170</v>
      </c>
      <c r="B151" s="10" t="s">
        <v>254</v>
      </c>
      <c r="C151" s="10" t="s">
        <v>395</v>
      </c>
      <c r="D151" s="10" t="s">
        <v>156</v>
      </c>
      <c r="E151" s="9">
        <v>68</v>
      </c>
      <c r="F151" s="10" t="s">
        <v>183</v>
      </c>
      <c r="G151" s="10" t="s">
        <v>158</v>
      </c>
    </row>
    <row r="152" spans="1:7" ht="16.5" customHeight="1" x14ac:dyDescent="0.35">
      <c r="A152" s="9">
        <v>5184</v>
      </c>
      <c r="B152" s="10" t="s">
        <v>376</v>
      </c>
      <c r="C152" s="23" t="s">
        <v>146</v>
      </c>
      <c r="D152" s="10" t="s">
        <v>47</v>
      </c>
      <c r="E152" s="9">
        <v>18</v>
      </c>
      <c r="F152" s="10" t="s">
        <v>270</v>
      </c>
      <c r="G152" s="10" t="s">
        <v>212</v>
      </c>
    </row>
    <row r="153" spans="1:7" ht="16.5" customHeight="1" x14ac:dyDescent="0.35">
      <c r="A153" s="9">
        <v>5197</v>
      </c>
      <c r="B153" s="10" t="s">
        <v>396</v>
      </c>
      <c r="C153" s="10" t="s">
        <v>397</v>
      </c>
      <c r="D153" s="10" t="s">
        <v>83</v>
      </c>
      <c r="E153" s="9">
        <v>60</v>
      </c>
      <c r="F153" s="10" t="s">
        <v>180</v>
      </c>
      <c r="G153" s="10" t="s">
        <v>181</v>
      </c>
    </row>
    <row r="154" spans="1:7" ht="16.5" customHeight="1" x14ac:dyDescent="0.35">
      <c r="A154" s="9">
        <v>5257</v>
      </c>
      <c r="B154" s="10" t="s">
        <v>398</v>
      </c>
      <c r="C154" s="10" t="s">
        <v>399</v>
      </c>
      <c r="D154" s="10" t="s">
        <v>47</v>
      </c>
      <c r="E154" s="9">
        <v>11</v>
      </c>
      <c r="F154" s="10" t="s">
        <v>400</v>
      </c>
      <c r="G154" s="10" t="s">
        <v>191</v>
      </c>
    </row>
    <row r="155" spans="1:7" ht="16.5" customHeight="1" x14ac:dyDescent="0.35">
      <c r="A155" s="9">
        <v>5324</v>
      </c>
      <c r="B155" s="10" t="s">
        <v>401</v>
      </c>
      <c r="C155" s="10" t="s">
        <v>402</v>
      </c>
      <c r="D155" s="10" t="s">
        <v>11</v>
      </c>
      <c r="E155" s="9">
        <v>22</v>
      </c>
      <c r="F155" s="10" t="s">
        <v>323</v>
      </c>
      <c r="G155" s="10" t="s">
        <v>164</v>
      </c>
    </row>
    <row r="156" spans="1:7" ht="16.5" customHeight="1" x14ac:dyDescent="0.35">
      <c r="A156" s="9">
        <v>5337</v>
      </c>
      <c r="B156" s="10" t="s">
        <v>297</v>
      </c>
      <c r="C156" s="10" t="s">
        <v>403</v>
      </c>
      <c r="D156" s="10" t="s">
        <v>11</v>
      </c>
      <c r="E156" s="9">
        <v>26</v>
      </c>
      <c r="F156" s="10" t="s">
        <v>165</v>
      </c>
      <c r="G156" s="10" t="s">
        <v>199</v>
      </c>
    </row>
    <row r="157" spans="1:7" ht="16.5" customHeight="1" x14ac:dyDescent="0.35">
      <c r="A157" s="9">
        <v>5410</v>
      </c>
      <c r="B157" s="10" t="s">
        <v>404</v>
      </c>
      <c r="C157" s="10" t="s">
        <v>405</v>
      </c>
      <c r="D157" s="10" t="s">
        <v>151</v>
      </c>
      <c r="E157" s="9">
        <v>44</v>
      </c>
      <c r="F157" s="10" t="s">
        <v>168</v>
      </c>
      <c r="G157" s="10" t="s">
        <v>153</v>
      </c>
    </row>
    <row r="158" spans="1:7" ht="16.5" customHeight="1" x14ac:dyDescent="0.35">
      <c r="A158" s="9">
        <v>5427</v>
      </c>
      <c r="B158" s="10" t="s">
        <v>406</v>
      </c>
      <c r="C158" s="10" t="s">
        <v>407</v>
      </c>
      <c r="D158" s="10" t="s">
        <v>47</v>
      </c>
      <c r="E158" s="9">
        <v>15</v>
      </c>
      <c r="F158" s="10" t="s">
        <v>291</v>
      </c>
      <c r="G158" s="10" t="s">
        <v>191</v>
      </c>
    </row>
    <row r="159" spans="1:7" ht="16.5" customHeight="1" x14ac:dyDescent="0.35">
      <c r="A159" s="9">
        <v>5437</v>
      </c>
      <c r="B159" s="10" t="s">
        <v>408</v>
      </c>
      <c r="C159" s="10" t="s">
        <v>409</v>
      </c>
      <c r="D159" s="10" t="s">
        <v>47</v>
      </c>
      <c r="E159" s="9">
        <v>7</v>
      </c>
      <c r="F159" s="10" t="s">
        <v>241</v>
      </c>
      <c r="G159" s="10" t="s">
        <v>149</v>
      </c>
    </row>
    <row r="160" spans="1:7" ht="16.5" customHeight="1" x14ac:dyDescent="0.35">
      <c r="A160" s="9">
        <v>5486</v>
      </c>
      <c r="B160" s="10" t="s">
        <v>410</v>
      </c>
      <c r="C160" s="10" t="s">
        <v>108</v>
      </c>
      <c r="D160" s="10" t="s">
        <v>151</v>
      </c>
      <c r="E160" s="9">
        <v>43</v>
      </c>
      <c r="F160" s="10" t="s">
        <v>350</v>
      </c>
      <c r="G160" s="10" t="s">
        <v>153</v>
      </c>
    </row>
    <row r="161" spans="1:7" ht="16.5" customHeight="1" x14ac:dyDescent="0.35">
      <c r="A161" s="9">
        <v>5498</v>
      </c>
      <c r="B161" s="10" t="s">
        <v>411</v>
      </c>
      <c r="C161" s="10" t="s">
        <v>412</v>
      </c>
      <c r="D161" s="10" t="s">
        <v>47</v>
      </c>
      <c r="E161" s="9">
        <v>13</v>
      </c>
      <c r="F161" s="10" t="s">
        <v>242</v>
      </c>
      <c r="G161" s="10" t="s">
        <v>191</v>
      </c>
    </row>
    <row r="162" spans="1:7" ht="16.5" customHeight="1" x14ac:dyDescent="0.35">
      <c r="A162" s="9">
        <v>5503</v>
      </c>
      <c r="B162" s="10" t="s">
        <v>413</v>
      </c>
      <c r="C162" s="10" t="s">
        <v>414</v>
      </c>
      <c r="D162" s="10" t="s">
        <v>47</v>
      </c>
      <c r="E162" s="9">
        <v>5</v>
      </c>
      <c r="F162" s="10" t="s">
        <v>222</v>
      </c>
      <c r="G162" s="10" t="s">
        <v>149</v>
      </c>
    </row>
    <row r="163" spans="1:7" ht="16.5" customHeight="1" x14ac:dyDescent="0.35">
      <c r="A163" s="9">
        <v>5510</v>
      </c>
      <c r="B163" s="10" t="s">
        <v>415</v>
      </c>
      <c r="C163" s="10" t="s">
        <v>38</v>
      </c>
      <c r="D163" s="10" t="s">
        <v>151</v>
      </c>
      <c r="E163" s="9">
        <v>42</v>
      </c>
      <c r="F163" s="10" t="s">
        <v>852</v>
      </c>
      <c r="G163" s="10" t="s">
        <v>153</v>
      </c>
    </row>
    <row r="164" spans="1:7" ht="16.5" customHeight="1" x14ac:dyDescent="0.35">
      <c r="A164" s="9">
        <v>5519</v>
      </c>
      <c r="B164" s="10" t="s">
        <v>19</v>
      </c>
      <c r="C164" s="10" t="s">
        <v>19</v>
      </c>
      <c r="D164" s="10" t="s">
        <v>47</v>
      </c>
      <c r="E164" s="9">
        <v>20</v>
      </c>
      <c r="F164" s="10" t="s">
        <v>854</v>
      </c>
      <c r="G164" s="10" t="s">
        <v>212</v>
      </c>
    </row>
    <row r="165" spans="1:7" ht="16.5" customHeight="1" x14ac:dyDescent="0.35">
      <c r="A165" s="9">
        <v>5560</v>
      </c>
      <c r="B165" s="10" t="s">
        <v>416</v>
      </c>
      <c r="C165" s="10" t="s">
        <v>43</v>
      </c>
      <c r="D165" s="10" t="s">
        <v>47</v>
      </c>
      <c r="E165" s="9">
        <v>8</v>
      </c>
      <c r="F165" s="10" t="s">
        <v>154</v>
      </c>
      <c r="G165" s="10" t="s">
        <v>149</v>
      </c>
    </row>
    <row r="166" spans="1:7" ht="16.5" customHeight="1" x14ac:dyDescent="0.35">
      <c r="A166" s="9">
        <v>5563</v>
      </c>
      <c r="B166" s="10" t="s">
        <v>417</v>
      </c>
      <c r="C166" s="10" t="s">
        <v>418</v>
      </c>
      <c r="D166" s="10" t="s">
        <v>151</v>
      </c>
      <c r="E166" s="9">
        <v>45</v>
      </c>
      <c r="F166" s="10" t="s">
        <v>419</v>
      </c>
      <c r="G166" s="10" t="s">
        <v>153</v>
      </c>
    </row>
    <row r="167" spans="1:7" ht="16.5" customHeight="1" x14ac:dyDescent="0.35">
      <c r="A167" s="9">
        <v>5611</v>
      </c>
      <c r="B167" s="10" t="s">
        <v>420</v>
      </c>
      <c r="C167" s="10" t="s">
        <v>421</v>
      </c>
      <c r="D167" s="10" t="s">
        <v>11</v>
      </c>
      <c r="E167" s="9">
        <v>23</v>
      </c>
      <c r="F167" s="10" t="s">
        <v>859</v>
      </c>
      <c r="G167" s="10" t="s">
        <v>164</v>
      </c>
    </row>
    <row r="168" spans="1:7" ht="16.5" customHeight="1" x14ac:dyDescent="0.35">
      <c r="A168" s="9">
        <v>5680</v>
      </c>
      <c r="B168" s="10" t="s">
        <v>422</v>
      </c>
      <c r="C168" s="10" t="s">
        <v>84</v>
      </c>
      <c r="D168" s="10" t="s">
        <v>47</v>
      </c>
      <c r="E168" s="9">
        <v>17</v>
      </c>
      <c r="F168" s="10" t="s">
        <v>265</v>
      </c>
      <c r="G168" s="10" t="s">
        <v>191</v>
      </c>
    </row>
    <row r="169" spans="1:7" ht="16.5" customHeight="1" x14ac:dyDescent="0.35">
      <c r="A169" s="9">
        <v>5714</v>
      </c>
      <c r="B169" s="10" t="s">
        <v>423</v>
      </c>
      <c r="C169" s="10" t="s">
        <v>44</v>
      </c>
      <c r="D169" s="10" t="s">
        <v>11</v>
      </c>
      <c r="E169" s="9">
        <v>33</v>
      </c>
      <c r="F169" s="10" t="s">
        <v>424</v>
      </c>
      <c r="G169" s="10" t="s">
        <v>199</v>
      </c>
    </row>
    <row r="170" spans="1:7" ht="16.5" customHeight="1" x14ac:dyDescent="0.35">
      <c r="A170" s="9">
        <v>5730</v>
      </c>
      <c r="B170" s="10" t="s">
        <v>425</v>
      </c>
      <c r="C170" s="10" t="s">
        <v>86</v>
      </c>
      <c r="D170" s="10" t="s">
        <v>47</v>
      </c>
      <c r="E170" s="9">
        <v>7</v>
      </c>
      <c r="F170" s="10" t="s">
        <v>241</v>
      </c>
      <c r="G170" s="10" t="s">
        <v>149</v>
      </c>
    </row>
    <row r="171" spans="1:7" ht="16.5" customHeight="1" x14ac:dyDescent="0.35">
      <c r="A171" s="9">
        <v>5809</v>
      </c>
      <c r="B171" s="10" t="s">
        <v>426</v>
      </c>
      <c r="C171" s="10" t="s">
        <v>427</v>
      </c>
      <c r="D171" s="10" t="s">
        <v>156</v>
      </c>
      <c r="E171" s="9">
        <v>62</v>
      </c>
      <c r="F171" s="10" t="s">
        <v>157</v>
      </c>
      <c r="G171" s="10" t="s">
        <v>158</v>
      </c>
    </row>
    <row r="172" spans="1:7" ht="16.5" customHeight="1" x14ac:dyDescent="0.35">
      <c r="A172" s="9">
        <v>5819</v>
      </c>
      <c r="B172" s="10" t="s">
        <v>428</v>
      </c>
      <c r="C172" s="10" t="s">
        <v>429</v>
      </c>
      <c r="D172" s="10" t="s">
        <v>47</v>
      </c>
      <c r="E172" s="9">
        <v>11</v>
      </c>
      <c r="F172" s="10" t="s">
        <v>400</v>
      </c>
      <c r="G172" s="10" t="s">
        <v>191</v>
      </c>
    </row>
    <row r="173" spans="1:7" ht="16.5" customHeight="1" x14ac:dyDescent="0.35">
      <c r="A173" s="9">
        <v>5837</v>
      </c>
      <c r="B173" s="10" t="s">
        <v>411</v>
      </c>
      <c r="C173" s="10" t="s">
        <v>430</v>
      </c>
      <c r="D173" s="10" t="s">
        <v>47</v>
      </c>
      <c r="E173" s="9">
        <v>3</v>
      </c>
      <c r="F173" s="10" t="s">
        <v>815</v>
      </c>
      <c r="G173" s="10" t="s">
        <v>144</v>
      </c>
    </row>
    <row r="174" spans="1:7" ht="16.5" customHeight="1" x14ac:dyDescent="0.35">
      <c r="A174" s="9">
        <v>5846</v>
      </c>
      <c r="B174" s="10" t="s">
        <v>431</v>
      </c>
      <c r="C174" s="10" t="s">
        <v>129</v>
      </c>
      <c r="D174" s="10" t="s">
        <v>47</v>
      </c>
      <c r="E174" s="9">
        <v>17</v>
      </c>
      <c r="F174" s="10" t="s">
        <v>265</v>
      </c>
      <c r="G174" s="10" t="s">
        <v>191</v>
      </c>
    </row>
    <row r="175" spans="1:7" ht="16.5" customHeight="1" x14ac:dyDescent="0.35">
      <c r="A175" s="9">
        <v>5903</v>
      </c>
      <c r="B175" s="10" t="s">
        <v>432</v>
      </c>
      <c r="C175" s="10" t="s">
        <v>433</v>
      </c>
      <c r="D175" s="10" t="s">
        <v>11</v>
      </c>
      <c r="E175" s="9">
        <v>22</v>
      </c>
      <c r="F175" s="10" t="s">
        <v>323</v>
      </c>
      <c r="G175" s="10" t="s">
        <v>164</v>
      </c>
    </row>
    <row r="176" spans="1:7" ht="16.5" customHeight="1" x14ac:dyDescent="0.35">
      <c r="A176" s="9">
        <v>5920</v>
      </c>
      <c r="B176" s="10" t="s">
        <v>434</v>
      </c>
      <c r="C176" s="10" t="s">
        <v>435</v>
      </c>
      <c r="D176" s="10" t="s">
        <v>151</v>
      </c>
      <c r="E176" s="9">
        <v>47</v>
      </c>
      <c r="F176" s="10" t="s">
        <v>152</v>
      </c>
      <c r="G176" s="10" t="s">
        <v>153</v>
      </c>
    </row>
    <row r="177" spans="1:7" ht="16.5" customHeight="1" x14ac:dyDescent="0.35">
      <c r="A177" s="9">
        <v>5943</v>
      </c>
      <c r="B177" s="10" t="s">
        <v>436</v>
      </c>
      <c r="C177" s="10" t="s">
        <v>437</v>
      </c>
      <c r="D177" s="10" t="s">
        <v>151</v>
      </c>
      <c r="E177" s="9">
        <v>44</v>
      </c>
      <c r="F177" s="10" t="s">
        <v>168</v>
      </c>
      <c r="G177" s="10" t="s">
        <v>153</v>
      </c>
    </row>
    <row r="178" spans="1:7" ht="16.5" customHeight="1" x14ac:dyDescent="0.35">
      <c r="A178" s="9">
        <v>5959</v>
      </c>
      <c r="B178" s="10" t="s">
        <v>438</v>
      </c>
      <c r="C178" s="10" t="s">
        <v>54</v>
      </c>
      <c r="D178" s="10" t="s">
        <v>156</v>
      </c>
      <c r="E178" s="9">
        <v>64</v>
      </c>
      <c r="F178" s="10" t="s">
        <v>275</v>
      </c>
      <c r="G178" s="10" t="s">
        <v>158</v>
      </c>
    </row>
    <row r="179" spans="1:7" ht="16.5" customHeight="1" x14ac:dyDescent="0.35">
      <c r="A179" s="9">
        <v>6033</v>
      </c>
      <c r="B179" s="10" t="s">
        <v>439</v>
      </c>
      <c r="C179" s="10" t="s">
        <v>440</v>
      </c>
      <c r="D179" s="10" t="s">
        <v>47</v>
      </c>
      <c r="E179" s="9">
        <v>16</v>
      </c>
      <c r="F179" s="10" t="s">
        <v>348</v>
      </c>
      <c r="G179" s="10" t="s">
        <v>191</v>
      </c>
    </row>
    <row r="180" spans="1:7" ht="16.5" customHeight="1" x14ac:dyDescent="0.35">
      <c r="A180" s="9">
        <v>6042</v>
      </c>
      <c r="B180" s="10" t="s">
        <v>141</v>
      </c>
      <c r="C180" s="10" t="s">
        <v>47</v>
      </c>
      <c r="D180" s="10" t="s">
        <v>47</v>
      </c>
      <c r="E180" s="9">
        <v>21</v>
      </c>
      <c r="F180" s="10" t="s">
        <v>441</v>
      </c>
      <c r="G180" s="10" t="s">
        <v>212</v>
      </c>
    </row>
    <row r="181" spans="1:7" ht="16.5" customHeight="1" x14ac:dyDescent="0.35">
      <c r="A181" s="9">
        <v>6069</v>
      </c>
      <c r="B181" s="10" t="s">
        <v>442</v>
      </c>
      <c r="C181" s="10" t="s">
        <v>443</v>
      </c>
      <c r="D181" s="10" t="s">
        <v>83</v>
      </c>
      <c r="E181" s="9">
        <v>0</v>
      </c>
      <c r="F181" s="10" t="s">
        <v>145</v>
      </c>
      <c r="G181" s="10" t="s">
        <v>181</v>
      </c>
    </row>
    <row r="182" spans="1:7" ht="16.5" customHeight="1" x14ac:dyDescent="0.35">
      <c r="A182" s="9">
        <v>6100</v>
      </c>
      <c r="B182" s="10" t="s">
        <v>444</v>
      </c>
      <c r="C182" s="10" t="s">
        <v>445</v>
      </c>
      <c r="D182" s="10" t="s">
        <v>151</v>
      </c>
      <c r="E182" s="9">
        <v>36</v>
      </c>
      <c r="F182" s="10" t="s">
        <v>267</v>
      </c>
      <c r="G182" s="10" t="s">
        <v>153</v>
      </c>
    </row>
    <row r="183" spans="1:7" ht="16.5" customHeight="1" x14ac:dyDescent="0.35">
      <c r="A183" s="9">
        <v>6139</v>
      </c>
      <c r="B183" s="10" t="s">
        <v>446</v>
      </c>
      <c r="C183" s="10" t="s">
        <v>447</v>
      </c>
      <c r="D183" s="10" t="s">
        <v>151</v>
      </c>
      <c r="E183" s="9">
        <v>40</v>
      </c>
      <c r="F183" s="10" t="s">
        <v>296</v>
      </c>
      <c r="G183" s="10" t="s">
        <v>153</v>
      </c>
    </row>
    <row r="184" spans="1:7" ht="16.5" customHeight="1" x14ac:dyDescent="0.35">
      <c r="A184" s="9">
        <v>6173</v>
      </c>
      <c r="B184" s="10" t="s">
        <v>448</v>
      </c>
      <c r="C184" s="10" t="s">
        <v>448</v>
      </c>
      <c r="D184" s="10" t="s">
        <v>83</v>
      </c>
      <c r="E184" s="9">
        <v>55</v>
      </c>
      <c r="F184" s="10" t="s">
        <v>203</v>
      </c>
      <c r="G184" s="10" t="s">
        <v>181</v>
      </c>
    </row>
    <row r="185" spans="1:7" ht="16.5" customHeight="1" x14ac:dyDescent="0.35">
      <c r="A185" s="9">
        <v>6195</v>
      </c>
      <c r="B185" s="10" t="s">
        <v>449</v>
      </c>
      <c r="C185" s="10" t="s">
        <v>269</v>
      </c>
      <c r="D185" s="10" t="s">
        <v>47</v>
      </c>
      <c r="E185" s="9">
        <v>20</v>
      </c>
      <c r="F185" s="10" t="s">
        <v>854</v>
      </c>
      <c r="G185" s="10" t="s">
        <v>212</v>
      </c>
    </row>
    <row r="186" spans="1:7" ht="16.5" customHeight="1" x14ac:dyDescent="0.35">
      <c r="A186" s="9">
        <v>6196</v>
      </c>
      <c r="B186" s="10" t="s">
        <v>423</v>
      </c>
      <c r="C186" s="10" t="s">
        <v>47</v>
      </c>
      <c r="D186" s="10" t="s">
        <v>47</v>
      </c>
      <c r="E186" s="9">
        <v>21</v>
      </c>
      <c r="F186" s="10" t="s">
        <v>441</v>
      </c>
      <c r="G186" s="10" t="s">
        <v>212</v>
      </c>
    </row>
    <row r="187" spans="1:7" ht="16.5" customHeight="1" x14ac:dyDescent="0.35">
      <c r="A187" s="9">
        <v>6201</v>
      </c>
      <c r="B187" s="10" t="s">
        <v>450</v>
      </c>
      <c r="C187" s="10" t="s">
        <v>99</v>
      </c>
      <c r="D187" s="10" t="s">
        <v>11</v>
      </c>
      <c r="E187" s="9">
        <v>28</v>
      </c>
      <c r="F187" s="10" t="s">
        <v>451</v>
      </c>
      <c r="G187" s="10" t="s">
        <v>214</v>
      </c>
    </row>
    <row r="188" spans="1:7" ht="16.5" customHeight="1" x14ac:dyDescent="0.35">
      <c r="A188" s="9">
        <v>6202</v>
      </c>
      <c r="B188" s="10" t="s">
        <v>268</v>
      </c>
      <c r="C188" s="10" t="s">
        <v>452</v>
      </c>
      <c r="D188" s="10" t="s">
        <v>83</v>
      </c>
      <c r="E188" s="9">
        <v>51</v>
      </c>
      <c r="F188" s="10" t="s">
        <v>288</v>
      </c>
      <c r="G188" s="10" t="s">
        <v>177</v>
      </c>
    </row>
    <row r="189" spans="1:7" ht="16.5" customHeight="1" x14ac:dyDescent="0.35">
      <c r="A189" s="9">
        <v>6203</v>
      </c>
      <c r="B189" s="10" t="s">
        <v>453</v>
      </c>
      <c r="C189" s="10" t="s">
        <v>453</v>
      </c>
      <c r="D189" s="10" t="s">
        <v>156</v>
      </c>
      <c r="E189" s="9">
        <v>66</v>
      </c>
      <c r="F189" s="10" t="s">
        <v>857</v>
      </c>
      <c r="G189" s="10" t="s">
        <v>158</v>
      </c>
    </row>
    <row r="190" spans="1:7" ht="16.5" customHeight="1" x14ac:dyDescent="0.35">
      <c r="A190" s="9">
        <v>6209</v>
      </c>
      <c r="B190" s="10" t="s">
        <v>454</v>
      </c>
      <c r="C190" s="10" t="s">
        <v>231</v>
      </c>
      <c r="D190" s="10" t="s">
        <v>47</v>
      </c>
      <c r="E190" s="9">
        <v>1</v>
      </c>
      <c r="F190" s="10" t="s">
        <v>369</v>
      </c>
      <c r="G190" s="10" t="s">
        <v>144</v>
      </c>
    </row>
    <row r="191" spans="1:7" ht="16.5" customHeight="1" x14ac:dyDescent="0.35">
      <c r="A191" s="9">
        <v>6212</v>
      </c>
      <c r="B191" s="10" t="s">
        <v>14</v>
      </c>
      <c r="C191" s="10" t="s">
        <v>24</v>
      </c>
      <c r="D191" s="10" t="s">
        <v>151</v>
      </c>
      <c r="E191" s="9">
        <v>40</v>
      </c>
      <c r="F191" s="10" t="s">
        <v>296</v>
      </c>
      <c r="G191" s="10" t="s">
        <v>153</v>
      </c>
    </row>
    <row r="192" spans="1:7" ht="16.5" customHeight="1" x14ac:dyDescent="0.35">
      <c r="A192" s="9">
        <v>6213</v>
      </c>
      <c r="B192" s="10" t="s">
        <v>455</v>
      </c>
      <c r="C192" s="10" t="s">
        <v>456</v>
      </c>
      <c r="D192" s="10" t="s">
        <v>11</v>
      </c>
      <c r="E192" s="9">
        <v>32</v>
      </c>
      <c r="F192" s="10" t="s">
        <v>195</v>
      </c>
      <c r="G192" s="10" t="s">
        <v>166</v>
      </c>
    </row>
    <row r="193" spans="1:7" ht="16.5" customHeight="1" x14ac:dyDescent="0.35">
      <c r="A193" s="9">
        <v>6225</v>
      </c>
      <c r="B193" s="10" t="s">
        <v>145</v>
      </c>
      <c r="C193" s="10" t="s">
        <v>457</v>
      </c>
      <c r="D193" s="10" t="s">
        <v>47</v>
      </c>
      <c r="E193" s="9">
        <v>0</v>
      </c>
      <c r="F193" s="10" t="s">
        <v>145</v>
      </c>
      <c r="G193" s="10" t="s">
        <v>145</v>
      </c>
    </row>
    <row r="194" spans="1:7" ht="16.5" customHeight="1" x14ac:dyDescent="0.35">
      <c r="A194" s="9">
        <v>6226</v>
      </c>
      <c r="B194" s="10" t="s">
        <v>458</v>
      </c>
      <c r="C194" s="10" t="s">
        <v>458</v>
      </c>
      <c r="D194" s="10" t="s">
        <v>47</v>
      </c>
      <c r="E194" s="9">
        <v>7</v>
      </c>
      <c r="F194" s="10" t="s">
        <v>241</v>
      </c>
      <c r="G194" s="10" t="s">
        <v>149</v>
      </c>
    </row>
    <row r="195" spans="1:7" ht="16.5" customHeight="1" x14ac:dyDescent="0.35">
      <c r="A195" s="9">
        <v>6245</v>
      </c>
      <c r="B195" s="10" t="s">
        <v>141</v>
      </c>
      <c r="C195" s="10" t="s">
        <v>459</v>
      </c>
      <c r="D195" s="10" t="s">
        <v>156</v>
      </c>
      <c r="E195" s="9">
        <v>67</v>
      </c>
      <c r="F195" s="10" t="s">
        <v>460</v>
      </c>
      <c r="G195" s="10" t="s">
        <v>158</v>
      </c>
    </row>
    <row r="196" spans="1:7" ht="16.5" customHeight="1" x14ac:dyDescent="0.35">
      <c r="A196" s="9">
        <v>6247</v>
      </c>
      <c r="B196" s="10" t="s">
        <v>446</v>
      </c>
      <c r="C196" s="10" t="s">
        <v>461</v>
      </c>
      <c r="D196" s="10" t="s">
        <v>83</v>
      </c>
      <c r="E196" s="9">
        <v>53</v>
      </c>
      <c r="F196" s="10" t="s">
        <v>321</v>
      </c>
      <c r="G196" s="10" t="s">
        <v>181</v>
      </c>
    </row>
    <row r="197" spans="1:7" ht="16.5" customHeight="1" x14ac:dyDescent="0.35">
      <c r="A197" s="9">
        <v>6277</v>
      </c>
      <c r="B197" s="10" t="s">
        <v>462</v>
      </c>
      <c r="C197" s="10" t="s">
        <v>463</v>
      </c>
      <c r="D197" s="10" t="s">
        <v>83</v>
      </c>
      <c r="E197" s="9">
        <v>50</v>
      </c>
      <c r="F197" s="10" t="s">
        <v>326</v>
      </c>
      <c r="G197" s="10" t="s">
        <v>177</v>
      </c>
    </row>
    <row r="198" spans="1:7" ht="16.5" customHeight="1" x14ac:dyDescent="0.35">
      <c r="A198" s="9">
        <v>6284</v>
      </c>
      <c r="B198" s="10" t="s">
        <v>32</v>
      </c>
      <c r="C198" s="10" t="s">
        <v>32</v>
      </c>
      <c r="D198" s="10" t="s">
        <v>11</v>
      </c>
      <c r="E198" s="9">
        <v>26</v>
      </c>
      <c r="F198" s="10" t="s">
        <v>165</v>
      </c>
      <c r="G198" s="10" t="s">
        <v>166</v>
      </c>
    </row>
    <row r="199" spans="1:7" ht="16.5" customHeight="1" x14ac:dyDescent="0.35">
      <c r="A199" s="9">
        <v>6296</v>
      </c>
      <c r="B199" s="10" t="s">
        <v>464</v>
      </c>
      <c r="C199" s="10" t="s">
        <v>51</v>
      </c>
      <c r="D199" s="10" t="s">
        <v>83</v>
      </c>
      <c r="E199" s="9">
        <v>56</v>
      </c>
      <c r="F199" s="10" t="s">
        <v>235</v>
      </c>
      <c r="G199" s="10" t="s">
        <v>181</v>
      </c>
    </row>
    <row r="200" spans="1:7" ht="16.5" customHeight="1" x14ac:dyDescent="0.35">
      <c r="A200" s="9">
        <v>6306</v>
      </c>
      <c r="B200" s="10" t="s">
        <v>465</v>
      </c>
      <c r="C200" s="10" t="s">
        <v>466</v>
      </c>
      <c r="D200" s="10" t="s">
        <v>156</v>
      </c>
      <c r="E200" s="9">
        <v>61</v>
      </c>
      <c r="F200" s="10" t="s">
        <v>307</v>
      </c>
      <c r="G200" s="10" t="s">
        <v>158</v>
      </c>
    </row>
    <row r="201" spans="1:7" ht="16.5" customHeight="1" x14ac:dyDescent="0.35">
      <c r="A201" s="9">
        <v>6320</v>
      </c>
      <c r="B201" s="10" t="s">
        <v>467</v>
      </c>
      <c r="C201" s="10" t="s">
        <v>468</v>
      </c>
      <c r="D201" s="10" t="s">
        <v>151</v>
      </c>
      <c r="E201" s="9">
        <v>43</v>
      </c>
      <c r="F201" s="10" t="s">
        <v>350</v>
      </c>
      <c r="G201" s="10" t="s">
        <v>153</v>
      </c>
    </row>
    <row r="202" spans="1:7" ht="16.5" customHeight="1" x14ac:dyDescent="0.35">
      <c r="A202" s="9">
        <v>6336</v>
      </c>
      <c r="B202" s="10" t="s">
        <v>469</v>
      </c>
      <c r="C202" s="10" t="s">
        <v>63</v>
      </c>
      <c r="D202" s="10" t="s">
        <v>156</v>
      </c>
      <c r="E202" s="9">
        <v>63</v>
      </c>
      <c r="F202" s="10" t="s">
        <v>470</v>
      </c>
      <c r="G202" s="10" t="s">
        <v>158</v>
      </c>
    </row>
    <row r="203" spans="1:7" ht="16.5" customHeight="1" x14ac:dyDescent="0.35">
      <c r="A203" s="9">
        <v>6342</v>
      </c>
      <c r="B203" s="10" t="s">
        <v>471</v>
      </c>
      <c r="C203" s="10" t="s">
        <v>472</v>
      </c>
      <c r="D203" s="10" t="s">
        <v>83</v>
      </c>
      <c r="E203" s="9">
        <v>54</v>
      </c>
      <c r="F203" s="10" t="s">
        <v>860</v>
      </c>
      <c r="G203" s="10" t="s">
        <v>177</v>
      </c>
    </row>
    <row r="204" spans="1:7" ht="16.5" customHeight="1" x14ac:dyDescent="0.35">
      <c r="A204" s="9">
        <v>6343</v>
      </c>
      <c r="B204" s="10" t="s">
        <v>473</v>
      </c>
      <c r="C204" s="10" t="s">
        <v>474</v>
      </c>
      <c r="D204" s="10" t="s">
        <v>151</v>
      </c>
      <c r="E204" s="9">
        <v>38</v>
      </c>
      <c r="F204" s="10" t="s">
        <v>253</v>
      </c>
      <c r="G204" s="10" t="s">
        <v>153</v>
      </c>
    </row>
    <row r="205" spans="1:7" ht="16.5" customHeight="1" x14ac:dyDescent="0.35">
      <c r="A205" s="9">
        <v>6345</v>
      </c>
      <c r="B205" s="10" t="s">
        <v>475</v>
      </c>
      <c r="C205" s="10" t="s">
        <v>476</v>
      </c>
      <c r="D205" s="10" t="s">
        <v>156</v>
      </c>
      <c r="E205" s="9">
        <v>66</v>
      </c>
      <c r="F205" s="10" t="s">
        <v>857</v>
      </c>
      <c r="G205" s="10" t="s">
        <v>158</v>
      </c>
    </row>
    <row r="206" spans="1:7" ht="16.5" customHeight="1" x14ac:dyDescent="0.35">
      <c r="A206" s="9">
        <v>6351</v>
      </c>
      <c r="B206" s="10" t="s">
        <v>477</v>
      </c>
      <c r="C206" s="10" t="s">
        <v>478</v>
      </c>
      <c r="D206" s="10" t="s">
        <v>83</v>
      </c>
      <c r="E206" s="9">
        <v>0</v>
      </c>
      <c r="F206" s="10" t="s">
        <v>145</v>
      </c>
      <c r="G206" s="10" t="s">
        <v>177</v>
      </c>
    </row>
    <row r="207" spans="1:7" ht="16.5" customHeight="1" x14ac:dyDescent="0.35">
      <c r="A207" s="9">
        <v>6354</v>
      </c>
      <c r="B207" s="10" t="s">
        <v>479</v>
      </c>
      <c r="C207" s="10" t="s">
        <v>480</v>
      </c>
      <c r="D207" s="10" t="s">
        <v>151</v>
      </c>
      <c r="E207" s="9">
        <v>41</v>
      </c>
      <c r="F207" s="10" t="s">
        <v>160</v>
      </c>
      <c r="G207" s="10" t="s">
        <v>153</v>
      </c>
    </row>
    <row r="208" spans="1:7" ht="16.5" customHeight="1" x14ac:dyDescent="0.35">
      <c r="A208" s="9">
        <v>6364</v>
      </c>
      <c r="B208" s="10" t="s">
        <v>481</v>
      </c>
      <c r="C208" s="10" t="s">
        <v>482</v>
      </c>
      <c r="D208" s="10" t="s">
        <v>83</v>
      </c>
      <c r="E208" s="9">
        <v>52</v>
      </c>
      <c r="F208" s="10" t="s">
        <v>858</v>
      </c>
      <c r="G208" s="10" t="s">
        <v>181</v>
      </c>
    </row>
    <row r="209" spans="1:7" ht="16.5" customHeight="1" x14ac:dyDescent="0.35">
      <c r="A209" s="9">
        <v>6367</v>
      </c>
      <c r="B209" s="10" t="s">
        <v>297</v>
      </c>
      <c r="C209" s="10" t="s">
        <v>483</v>
      </c>
      <c r="D209" s="10" t="s">
        <v>156</v>
      </c>
      <c r="E209" s="9">
        <v>71</v>
      </c>
      <c r="F209" s="10" t="s">
        <v>383</v>
      </c>
      <c r="G209" s="10" t="s">
        <v>158</v>
      </c>
    </row>
    <row r="210" spans="1:7" ht="16.5" customHeight="1" x14ac:dyDescent="0.35">
      <c r="A210" s="9">
        <v>6380</v>
      </c>
      <c r="B210" s="10" t="s">
        <v>484</v>
      </c>
      <c r="C210" s="10" t="s">
        <v>484</v>
      </c>
      <c r="D210" s="10" t="s">
        <v>47</v>
      </c>
      <c r="E210" s="9">
        <v>19</v>
      </c>
      <c r="F210" s="22" t="s">
        <v>211</v>
      </c>
      <c r="G210" s="10" t="s">
        <v>212</v>
      </c>
    </row>
    <row r="211" spans="1:7" ht="16.5" customHeight="1" x14ac:dyDescent="0.35">
      <c r="A211" s="9">
        <v>6386</v>
      </c>
      <c r="B211" s="10" t="s">
        <v>485</v>
      </c>
      <c r="C211" s="10" t="s">
        <v>486</v>
      </c>
      <c r="D211" s="10" t="s">
        <v>47</v>
      </c>
      <c r="E211" s="9">
        <v>18</v>
      </c>
      <c r="F211" s="10" t="s">
        <v>270</v>
      </c>
      <c r="G211" s="10" t="s">
        <v>212</v>
      </c>
    </row>
    <row r="212" spans="1:7" ht="16.5" customHeight="1" x14ac:dyDescent="0.35">
      <c r="A212" s="9">
        <v>6392</v>
      </c>
      <c r="B212" s="10" t="s">
        <v>487</v>
      </c>
      <c r="C212" s="10" t="s">
        <v>488</v>
      </c>
      <c r="D212" s="10" t="s">
        <v>11</v>
      </c>
      <c r="E212" s="9">
        <v>24</v>
      </c>
      <c r="F212" s="10" t="s">
        <v>163</v>
      </c>
      <c r="G212" s="10" t="s">
        <v>164</v>
      </c>
    </row>
    <row r="213" spans="1:7" ht="16.5" customHeight="1" x14ac:dyDescent="0.35">
      <c r="A213" s="9">
        <v>6411</v>
      </c>
      <c r="B213" s="10" t="s">
        <v>449</v>
      </c>
      <c r="C213" s="10" t="s">
        <v>155</v>
      </c>
      <c r="D213" s="10" t="s">
        <v>156</v>
      </c>
      <c r="E213" s="9">
        <v>62</v>
      </c>
      <c r="F213" s="10" t="s">
        <v>157</v>
      </c>
      <c r="G213" s="10" t="s">
        <v>158</v>
      </c>
    </row>
    <row r="214" spans="1:7" ht="16.5" customHeight="1" x14ac:dyDescent="0.35">
      <c r="A214" s="9">
        <v>6424</v>
      </c>
      <c r="B214" s="10" t="s">
        <v>489</v>
      </c>
      <c r="C214" s="10" t="s">
        <v>23</v>
      </c>
      <c r="D214" s="10" t="s">
        <v>156</v>
      </c>
      <c r="E214" s="9">
        <v>69</v>
      </c>
      <c r="F214" s="10" t="s">
        <v>856</v>
      </c>
      <c r="G214" s="10" t="s">
        <v>158</v>
      </c>
    </row>
    <row r="215" spans="1:7" ht="16.5" customHeight="1" x14ac:dyDescent="0.35">
      <c r="A215" s="9">
        <v>6462</v>
      </c>
      <c r="B215" s="10" t="s">
        <v>254</v>
      </c>
      <c r="C215" s="10" t="s">
        <v>490</v>
      </c>
      <c r="D215" s="10" t="s">
        <v>151</v>
      </c>
      <c r="E215" s="9">
        <v>36</v>
      </c>
      <c r="F215" s="10" t="s">
        <v>267</v>
      </c>
      <c r="G215" s="10" t="s">
        <v>153</v>
      </c>
    </row>
    <row r="216" spans="1:7" ht="16.5" customHeight="1" x14ac:dyDescent="0.35">
      <c r="A216" s="9">
        <v>6469</v>
      </c>
      <c r="B216" s="10" t="s">
        <v>491</v>
      </c>
      <c r="C216" s="10" t="s">
        <v>492</v>
      </c>
      <c r="D216" s="10" t="s">
        <v>83</v>
      </c>
      <c r="E216" s="9">
        <v>60</v>
      </c>
      <c r="F216" s="10" t="s">
        <v>180</v>
      </c>
      <c r="G216" s="10" t="s">
        <v>181</v>
      </c>
    </row>
    <row r="217" spans="1:7" ht="16.5" customHeight="1" x14ac:dyDescent="0.35">
      <c r="A217" s="9">
        <v>6504</v>
      </c>
      <c r="B217" s="10" t="s">
        <v>105</v>
      </c>
      <c r="C217" s="10" t="s">
        <v>105</v>
      </c>
      <c r="D217" s="10" t="s">
        <v>151</v>
      </c>
      <c r="E217" s="9">
        <v>39</v>
      </c>
      <c r="F217" s="10" t="s">
        <v>861</v>
      </c>
      <c r="G217" s="10" t="s">
        <v>153</v>
      </c>
    </row>
    <row r="218" spans="1:7" ht="16.5" customHeight="1" x14ac:dyDescent="0.35">
      <c r="A218" s="9">
        <v>6513</v>
      </c>
      <c r="B218" s="10" t="s">
        <v>493</v>
      </c>
      <c r="C218" s="10" t="s">
        <v>494</v>
      </c>
      <c r="D218" s="10" t="s">
        <v>83</v>
      </c>
      <c r="E218" s="9">
        <v>59</v>
      </c>
      <c r="F218" s="10" t="s">
        <v>316</v>
      </c>
      <c r="G218" s="10" t="s">
        <v>181</v>
      </c>
    </row>
    <row r="219" spans="1:7" ht="16.5" customHeight="1" x14ac:dyDescent="0.35">
      <c r="A219" s="9">
        <v>6520</v>
      </c>
      <c r="B219" s="10" t="s">
        <v>495</v>
      </c>
      <c r="C219" s="10" t="s">
        <v>39</v>
      </c>
      <c r="D219" s="10" t="s">
        <v>11</v>
      </c>
      <c r="E219" s="9">
        <v>34</v>
      </c>
      <c r="F219" s="10" t="s">
        <v>225</v>
      </c>
      <c r="G219" s="10" t="s">
        <v>199</v>
      </c>
    </row>
    <row r="220" spans="1:7" ht="16.5" customHeight="1" x14ac:dyDescent="0.35">
      <c r="A220" s="9">
        <v>6522</v>
      </c>
      <c r="B220" s="10" t="s">
        <v>496</v>
      </c>
      <c r="C220" s="10" t="s">
        <v>69</v>
      </c>
      <c r="D220" s="10" t="s">
        <v>11</v>
      </c>
      <c r="E220" s="9">
        <v>30</v>
      </c>
      <c r="F220" s="10" t="s">
        <v>358</v>
      </c>
      <c r="G220" s="10" t="s">
        <v>214</v>
      </c>
    </row>
    <row r="221" spans="1:7" ht="16.5" customHeight="1" x14ac:dyDescent="0.35">
      <c r="A221" s="9">
        <v>6530</v>
      </c>
      <c r="B221" s="10" t="s">
        <v>497</v>
      </c>
      <c r="C221" s="10" t="s">
        <v>29</v>
      </c>
      <c r="D221" s="10" t="s">
        <v>11</v>
      </c>
      <c r="E221" s="9">
        <v>33</v>
      </c>
      <c r="F221" s="10" t="s">
        <v>424</v>
      </c>
      <c r="G221" s="10" t="s">
        <v>199</v>
      </c>
    </row>
    <row r="222" spans="1:7" ht="16.5" customHeight="1" x14ac:dyDescent="0.35">
      <c r="A222" s="9">
        <v>6551</v>
      </c>
      <c r="B222" s="10" t="s">
        <v>498</v>
      </c>
      <c r="C222" s="10" t="s">
        <v>499</v>
      </c>
      <c r="D222" s="10" t="s">
        <v>83</v>
      </c>
      <c r="E222" s="9">
        <v>58</v>
      </c>
      <c r="F222" s="10" t="s">
        <v>500</v>
      </c>
      <c r="G222" s="10" t="s">
        <v>181</v>
      </c>
    </row>
    <row r="223" spans="1:7" ht="16.5" customHeight="1" x14ac:dyDescent="0.35">
      <c r="A223" s="9">
        <v>6552</v>
      </c>
      <c r="B223" s="10" t="s">
        <v>501</v>
      </c>
      <c r="C223" s="10" t="s">
        <v>37</v>
      </c>
      <c r="D223" s="10" t="s">
        <v>11</v>
      </c>
      <c r="E223" s="9">
        <v>22</v>
      </c>
      <c r="F223" s="10" t="s">
        <v>323</v>
      </c>
      <c r="G223" s="10" t="s">
        <v>164</v>
      </c>
    </row>
    <row r="224" spans="1:7" ht="16.5" customHeight="1" x14ac:dyDescent="0.35">
      <c r="A224" s="9">
        <v>6571</v>
      </c>
      <c r="B224" s="10" t="s">
        <v>502</v>
      </c>
      <c r="C224" s="10" t="s">
        <v>503</v>
      </c>
      <c r="D224" s="10" t="s">
        <v>156</v>
      </c>
      <c r="E224" s="9">
        <v>70</v>
      </c>
      <c r="F224" s="10" t="s">
        <v>217</v>
      </c>
      <c r="G224" s="10" t="s">
        <v>158</v>
      </c>
    </row>
    <row r="225" spans="1:11" ht="16.5" customHeight="1" x14ac:dyDescent="0.35">
      <c r="A225" s="9">
        <v>6572</v>
      </c>
      <c r="B225" s="10" t="s">
        <v>504</v>
      </c>
      <c r="C225" s="10" t="s">
        <v>505</v>
      </c>
      <c r="D225" s="10" t="s">
        <v>156</v>
      </c>
      <c r="E225" s="9">
        <v>71</v>
      </c>
      <c r="F225" s="10" t="s">
        <v>383</v>
      </c>
      <c r="G225" s="10" t="s">
        <v>158</v>
      </c>
    </row>
    <row r="226" spans="1:11" ht="16.5" customHeight="1" x14ac:dyDescent="0.35">
      <c r="A226" s="9">
        <v>6573</v>
      </c>
      <c r="B226" s="10" t="s">
        <v>498</v>
      </c>
      <c r="C226" s="10" t="s">
        <v>506</v>
      </c>
      <c r="D226" s="10" t="s">
        <v>156</v>
      </c>
      <c r="E226" s="9">
        <v>65</v>
      </c>
      <c r="F226" s="10" t="s">
        <v>855</v>
      </c>
      <c r="G226" s="10" t="s">
        <v>158</v>
      </c>
    </row>
    <row r="227" spans="1:11" ht="16.5" customHeight="1" x14ac:dyDescent="0.35">
      <c r="A227" s="9">
        <v>6574</v>
      </c>
      <c r="B227" s="10" t="s">
        <v>507</v>
      </c>
      <c r="C227" s="10" t="s">
        <v>48</v>
      </c>
      <c r="D227" s="10" t="s">
        <v>151</v>
      </c>
      <c r="E227" s="9">
        <v>41</v>
      </c>
      <c r="F227" s="10" t="s">
        <v>160</v>
      </c>
      <c r="G227" s="10" t="s">
        <v>153</v>
      </c>
    </row>
    <row r="228" spans="1:11" ht="16.5" customHeight="1" x14ac:dyDescent="0.35">
      <c r="A228" s="9">
        <v>6575</v>
      </c>
      <c r="B228" s="10" t="s">
        <v>508</v>
      </c>
      <c r="C228" s="10" t="s">
        <v>509</v>
      </c>
      <c r="D228" s="10" t="s">
        <v>151</v>
      </c>
      <c r="E228" s="9">
        <v>43</v>
      </c>
      <c r="F228" s="10" t="s">
        <v>350</v>
      </c>
      <c r="G228" s="10" t="s">
        <v>153</v>
      </c>
    </row>
    <row r="229" spans="1:11" ht="16.5" customHeight="1" x14ac:dyDescent="0.35">
      <c r="A229" s="9">
        <v>6621</v>
      </c>
      <c r="B229" s="10" t="s">
        <v>510</v>
      </c>
      <c r="C229" s="10" t="s">
        <v>511</v>
      </c>
      <c r="D229" s="10" t="s">
        <v>83</v>
      </c>
      <c r="E229" s="9">
        <v>48</v>
      </c>
      <c r="F229" s="10" t="s">
        <v>243</v>
      </c>
      <c r="G229" s="10" t="s">
        <v>177</v>
      </c>
    </row>
    <row r="230" spans="1:11" ht="16.5" customHeight="1" x14ac:dyDescent="0.35">
      <c r="A230" s="9">
        <v>6678</v>
      </c>
      <c r="B230" s="10" t="s">
        <v>512</v>
      </c>
      <c r="C230" s="10" t="s">
        <v>513</v>
      </c>
      <c r="D230" s="10" t="s">
        <v>156</v>
      </c>
      <c r="E230" s="9">
        <v>71</v>
      </c>
      <c r="F230" s="10" t="s">
        <v>383</v>
      </c>
      <c r="G230" s="10" t="s">
        <v>158</v>
      </c>
      <c r="K230" s="21"/>
    </row>
    <row r="231" spans="1:11" ht="16.5" customHeight="1" x14ac:dyDescent="0.35">
      <c r="A231" s="9">
        <v>6682</v>
      </c>
      <c r="B231" s="10" t="s">
        <v>514</v>
      </c>
      <c r="C231" s="10" t="s">
        <v>515</v>
      </c>
      <c r="D231" s="10" t="s">
        <v>83</v>
      </c>
      <c r="E231" s="9">
        <v>60</v>
      </c>
      <c r="F231" s="10" t="s">
        <v>180</v>
      </c>
      <c r="G231" s="10" t="s">
        <v>177</v>
      </c>
    </row>
    <row r="232" spans="1:11" ht="16.5" customHeight="1" x14ac:dyDescent="0.35">
      <c r="A232" s="9">
        <v>6735</v>
      </c>
      <c r="B232" s="10" t="s">
        <v>516</v>
      </c>
      <c r="C232" s="10" t="s">
        <v>517</v>
      </c>
      <c r="D232" s="10" t="s">
        <v>83</v>
      </c>
      <c r="E232" s="9">
        <v>55</v>
      </c>
      <c r="F232" s="10" t="s">
        <v>203</v>
      </c>
      <c r="G232" s="10" t="s">
        <v>181</v>
      </c>
    </row>
    <row r="233" spans="1:11" ht="16.5" customHeight="1" x14ac:dyDescent="0.35">
      <c r="A233" s="9">
        <v>6760</v>
      </c>
      <c r="B233" s="10" t="s">
        <v>518</v>
      </c>
      <c r="C233" s="10" t="s">
        <v>519</v>
      </c>
      <c r="D233" s="10" t="s">
        <v>83</v>
      </c>
      <c r="E233" s="9">
        <v>0</v>
      </c>
      <c r="F233" s="10" t="s">
        <v>145</v>
      </c>
      <c r="G233" s="10" t="s">
        <v>181</v>
      </c>
    </row>
    <row r="234" spans="1:11" ht="16.5" customHeight="1" x14ac:dyDescent="0.35">
      <c r="A234" s="9">
        <v>6805</v>
      </c>
      <c r="B234" s="10" t="s">
        <v>520</v>
      </c>
      <c r="C234" s="10" t="s">
        <v>521</v>
      </c>
      <c r="D234" s="10" t="s">
        <v>151</v>
      </c>
      <c r="E234" s="9">
        <v>46</v>
      </c>
      <c r="F234" s="10" t="s">
        <v>522</v>
      </c>
      <c r="G234" s="10" t="s">
        <v>153</v>
      </c>
    </row>
    <row r="235" spans="1:11" ht="16.5" customHeight="1" x14ac:dyDescent="0.35">
      <c r="A235" s="9">
        <v>6890</v>
      </c>
      <c r="B235" s="10" t="s">
        <v>523</v>
      </c>
      <c r="C235" s="10" t="s">
        <v>70</v>
      </c>
      <c r="D235" s="10" t="s">
        <v>83</v>
      </c>
      <c r="E235" s="9">
        <v>53</v>
      </c>
      <c r="F235" s="10" t="s">
        <v>321</v>
      </c>
      <c r="G235" s="10" t="s">
        <v>181</v>
      </c>
    </row>
    <row r="236" spans="1:11" ht="16.5" customHeight="1" x14ac:dyDescent="0.35">
      <c r="A236" s="9">
        <v>6903</v>
      </c>
      <c r="B236" s="10" t="s">
        <v>524</v>
      </c>
      <c r="C236" s="10" t="s">
        <v>525</v>
      </c>
      <c r="D236" s="10" t="s">
        <v>151</v>
      </c>
      <c r="E236" s="9">
        <v>37</v>
      </c>
      <c r="F236" s="10" t="s">
        <v>187</v>
      </c>
      <c r="G236" s="10" t="s">
        <v>153</v>
      </c>
    </row>
    <row r="237" spans="1:11" ht="16.5" customHeight="1" x14ac:dyDescent="0.35">
      <c r="A237" s="9">
        <v>6904</v>
      </c>
      <c r="B237" s="10" t="s">
        <v>526</v>
      </c>
      <c r="C237" s="10" t="s">
        <v>527</v>
      </c>
      <c r="D237" s="10" t="s">
        <v>151</v>
      </c>
      <c r="E237" s="9">
        <v>38</v>
      </c>
      <c r="F237" s="10" t="s">
        <v>253</v>
      </c>
      <c r="G237" s="10" t="s">
        <v>153</v>
      </c>
    </row>
    <row r="238" spans="1:11" ht="16.5" customHeight="1" x14ac:dyDescent="0.35">
      <c r="A238" s="9">
        <v>6928</v>
      </c>
      <c r="B238" s="10" t="s">
        <v>528</v>
      </c>
      <c r="C238" s="10" t="s">
        <v>119</v>
      </c>
      <c r="D238" s="10" t="s">
        <v>47</v>
      </c>
      <c r="E238" s="9">
        <v>4</v>
      </c>
      <c r="F238" s="10" t="s">
        <v>172</v>
      </c>
      <c r="G238" s="10" t="s">
        <v>144</v>
      </c>
    </row>
    <row r="239" spans="1:11" ht="16.5" customHeight="1" x14ac:dyDescent="0.35">
      <c r="A239" s="9">
        <v>6930</v>
      </c>
      <c r="B239" s="10" t="s">
        <v>529</v>
      </c>
      <c r="C239" s="10" t="s">
        <v>46</v>
      </c>
      <c r="D239" s="10" t="s">
        <v>156</v>
      </c>
      <c r="E239" s="9">
        <v>67</v>
      </c>
      <c r="F239" s="10" t="s">
        <v>460</v>
      </c>
      <c r="G239" s="10" t="s">
        <v>158</v>
      </c>
    </row>
    <row r="240" spans="1:11" ht="16.5" customHeight="1" x14ac:dyDescent="0.35">
      <c r="A240" s="9">
        <v>6962</v>
      </c>
      <c r="B240" s="10" t="s">
        <v>530</v>
      </c>
      <c r="C240" s="10" t="s">
        <v>531</v>
      </c>
      <c r="D240" s="10" t="s">
        <v>11</v>
      </c>
      <c r="E240" s="9">
        <v>26</v>
      </c>
      <c r="F240" s="10" t="s">
        <v>165</v>
      </c>
      <c r="G240" s="10" t="s">
        <v>214</v>
      </c>
    </row>
    <row r="241" spans="1:7" ht="16.5" customHeight="1" x14ac:dyDescent="0.35">
      <c r="A241" s="9">
        <v>7000</v>
      </c>
      <c r="B241" s="10" t="s">
        <v>532</v>
      </c>
      <c r="C241" s="10" t="s">
        <v>533</v>
      </c>
      <c r="D241" s="10" t="s">
        <v>11</v>
      </c>
      <c r="E241" s="9">
        <v>25</v>
      </c>
      <c r="F241" s="10" t="s">
        <v>200</v>
      </c>
      <c r="G241" s="10" t="s">
        <v>166</v>
      </c>
    </row>
    <row r="242" spans="1:7" ht="16.5" customHeight="1" x14ac:dyDescent="0.35">
      <c r="A242" s="9">
        <v>7003</v>
      </c>
      <c r="B242" s="10" t="s">
        <v>145</v>
      </c>
      <c r="C242" s="10" t="s">
        <v>534</v>
      </c>
      <c r="D242" s="10" t="s">
        <v>11</v>
      </c>
      <c r="E242" s="9">
        <v>0</v>
      </c>
      <c r="F242" s="10" t="s">
        <v>145</v>
      </c>
      <c r="G242" s="10" t="s">
        <v>145</v>
      </c>
    </row>
    <row r="243" spans="1:7" ht="16.5" customHeight="1" x14ac:dyDescent="0.35">
      <c r="A243" s="9">
        <v>7020</v>
      </c>
      <c r="B243" s="10" t="s">
        <v>535</v>
      </c>
      <c r="C243" s="10" t="s">
        <v>535</v>
      </c>
      <c r="D243" s="10" t="s">
        <v>83</v>
      </c>
      <c r="E243" s="9">
        <v>49</v>
      </c>
      <c r="F243" s="10" t="s">
        <v>176</v>
      </c>
      <c r="G243" s="10" t="s">
        <v>177</v>
      </c>
    </row>
    <row r="244" spans="1:7" ht="16.5" customHeight="1" x14ac:dyDescent="0.35">
      <c r="A244" s="9">
        <v>7028</v>
      </c>
      <c r="B244" s="10" t="s">
        <v>536</v>
      </c>
      <c r="C244" s="10" t="s">
        <v>521</v>
      </c>
      <c r="D244" s="10" t="s">
        <v>151</v>
      </c>
      <c r="E244" s="9">
        <v>46</v>
      </c>
      <c r="F244" s="10" t="s">
        <v>522</v>
      </c>
      <c r="G244" s="10" t="s">
        <v>153</v>
      </c>
    </row>
    <row r="245" spans="1:7" ht="16.5" customHeight="1" x14ac:dyDescent="0.35">
      <c r="A245" s="9">
        <v>7032</v>
      </c>
      <c r="B245" s="10" t="s">
        <v>232</v>
      </c>
      <c r="C245" s="10" t="s">
        <v>320</v>
      </c>
      <c r="D245" s="10" t="s">
        <v>83</v>
      </c>
      <c r="E245" s="9">
        <v>53</v>
      </c>
      <c r="F245" s="10" t="s">
        <v>321</v>
      </c>
      <c r="G245" s="10" t="s">
        <v>181</v>
      </c>
    </row>
    <row r="246" spans="1:7" ht="16.5" customHeight="1" x14ac:dyDescent="0.35">
      <c r="A246" s="9">
        <v>7041</v>
      </c>
      <c r="B246" s="10" t="s">
        <v>537</v>
      </c>
      <c r="C246" s="10" t="s">
        <v>538</v>
      </c>
      <c r="D246" s="10" t="s">
        <v>47</v>
      </c>
      <c r="E246" s="9">
        <v>17</v>
      </c>
      <c r="F246" s="10" t="s">
        <v>265</v>
      </c>
      <c r="G246" s="10" t="s">
        <v>191</v>
      </c>
    </row>
    <row r="247" spans="1:7" ht="16.5" customHeight="1" x14ac:dyDescent="0.35">
      <c r="A247" s="9">
        <v>7046</v>
      </c>
      <c r="B247" s="10" t="s">
        <v>539</v>
      </c>
      <c r="C247" s="10" t="s">
        <v>540</v>
      </c>
      <c r="D247" s="10" t="s">
        <v>156</v>
      </c>
      <c r="E247" s="9">
        <v>63</v>
      </c>
      <c r="F247" s="10" t="s">
        <v>470</v>
      </c>
      <c r="G247" s="10" t="s">
        <v>158</v>
      </c>
    </row>
    <row r="248" spans="1:7" ht="16.5" customHeight="1" x14ac:dyDescent="0.35">
      <c r="A248" s="9">
        <v>7066</v>
      </c>
      <c r="B248" s="10" t="s">
        <v>145</v>
      </c>
      <c r="C248" s="10" t="s">
        <v>541</v>
      </c>
      <c r="D248" s="10" t="s">
        <v>47</v>
      </c>
      <c r="E248" s="9">
        <v>0</v>
      </c>
      <c r="F248" s="10" t="s">
        <v>145</v>
      </c>
      <c r="G248" s="10" t="s">
        <v>145</v>
      </c>
    </row>
    <row r="249" spans="1:7" ht="16.5" customHeight="1" x14ac:dyDescent="0.35">
      <c r="A249" s="9">
        <v>7103</v>
      </c>
      <c r="B249" s="10" t="s">
        <v>85</v>
      </c>
      <c r="C249" s="10" t="s">
        <v>85</v>
      </c>
      <c r="D249" s="10" t="s">
        <v>11</v>
      </c>
      <c r="E249" s="9">
        <v>25</v>
      </c>
      <c r="F249" s="10" t="s">
        <v>200</v>
      </c>
      <c r="G249" s="10" t="s">
        <v>166</v>
      </c>
    </row>
    <row r="250" spans="1:7" ht="16.5" customHeight="1" x14ac:dyDescent="0.35">
      <c r="A250" s="9">
        <v>7108</v>
      </c>
      <c r="B250" s="10" t="s">
        <v>376</v>
      </c>
      <c r="C250" s="10" t="s">
        <v>542</v>
      </c>
      <c r="D250" s="10" t="s">
        <v>151</v>
      </c>
      <c r="E250" s="9">
        <v>46</v>
      </c>
      <c r="F250" s="10" t="s">
        <v>522</v>
      </c>
      <c r="G250" s="10" t="s">
        <v>153</v>
      </c>
    </row>
    <row r="251" spans="1:7" ht="16.5" customHeight="1" x14ac:dyDescent="0.35">
      <c r="A251" s="9">
        <v>7137</v>
      </c>
      <c r="B251" s="10" t="s">
        <v>543</v>
      </c>
      <c r="C251" s="10" t="s">
        <v>521</v>
      </c>
      <c r="D251" s="10" t="s">
        <v>151</v>
      </c>
      <c r="E251" s="9">
        <v>46</v>
      </c>
      <c r="F251" s="10" t="s">
        <v>522</v>
      </c>
      <c r="G251" s="10" t="s">
        <v>153</v>
      </c>
    </row>
    <row r="252" spans="1:7" ht="16.5" customHeight="1" x14ac:dyDescent="0.35">
      <c r="A252" s="9">
        <v>7244</v>
      </c>
      <c r="B252" s="10" t="s">
        <v>544</v>
      </c>
      <c r="C252" s="10" t="s">
        <v>11</v>
      </c>
      <c r="D252" s="10" t="s">
        <v>11</v>
      </c>
      <c r="E252" s="9">
        <v>25</v>
      </c>
      <c r="F252" s="10" t="s">
        <v>200</v>
      </c>
      <c r="G252" s="10" t="s">
        <v>166</v>
      </c>
    </row>
    <row r="253" spans="1:7" ht="16.5" customHeight="1" x14ac:dyDescent="0.35">
      <c r="A253" s="9">
        <v>7250</v>
      </c>
      <c r="B253" s="10" t="s">
        <v>529</v>
      </c>
      <c r="C253" s="10" t="s">
        <v>52</v>
      </c>
      <c r="D253" s="10" t="s">
        <v>156</v>
      </c>
      <c r="E253" s="9">
        <v>63</v>
      </c>
      <c r="F253" s="10" t="s">
        <v>470</v>
      </c>
      <c r="G253" s="10" t="s">
        <v>158</v>
      </c>
    </row>
    <row r="254" spans="1:7" ht="16.5" customHeight="1" x14ac:dyDescent="0.35">
      <c r="A254" s="9">
        <v>7316</v>
      </c>
      <c r="B254" s="10" t="s">
        <v>545</v>
      </c>
      <c r="C254" s="10" t="s">
        <v>546</v>
      </c>
      <c r="D254" s="10" t="s">
        <v>83</v>
      </c>
      <c r="E254" s="9">
        <v>49</v>
      </c>
      <c r="F254" s="10" t="s">
        <v>176</v>
      </c>
      <c r="G254" s="10" t="s">
        <v>177</v>
      </c>
    </row>
    <row r="255" spans="1:7" ht="16.5" customHeight="1" x14ac:dyDescent="0.35">
      <c r="A255" s="9">
        <v>7333</v>
      </c>
      <c r="B255" s="10" t="s">
        <v>547</v>
      </c>
      <c r="C255" s="10" t="s">
        <v>548</v>
      </c>
      <c r="D255" s="10" t="s">
        <v>11</v>
      </c>
      <c r="E255" s="9">
        <v>32</v>
      </c>
      <c r="F255" s="10" t="s">
        <v>195</v>
      </c>
      <c r="G255" s="10" t="s">
        <v>166</v>
      </c>
    </row>
    <row r="256" spans="1:7" ht="16.5" customHeight="1" x14ac:dyDescent="0.35">
      <c r="A256" s="9">
        <v>7428</v>
      </c>
      <c r="B256" s="10" t="s">
        <v>502</v>
      </c>
      <c r="C256" s="10" t="s">
        <v>549</v>
      </c>
      <c r="D256" s="10" t="s">
        <v>11</v>
      </c>
      <c r="E256" s="9">
        <v>0</v>
      </c>
      <c r="F256" s="10" t="s">
        <v>145</v>
      </c>
      <c r="G256" s="10" t="s">
        <v>199</v>
      </c>
    </row>
    <row r="257" spans="1:7" ht="16.5" customHeight="1" x14ac:dyDescent="0.35">
      <c r="A257" s="9">
        <v>7429</v>
      </c>
      <c r="B257" s="10" t="s">
        <v>550</v>
      </c>
      <c r="C257" s="10" t="s">
        <v>110</v>
      </c>
      <c r="D257" s="10" t="s">
        <v>83</v>
      </c>
      <c r="E257" s="9">
        <v>59</v>
      </c>
      <c r="F257" s="10" t="s">
        <v>316</v>
      </c>
      <c r="G257" s="10" t="s">
        <v>181</v>
      </c>
    </row>
    <row r="258" spans="1:7" ht="16.5" customHeight="1" x14ac:dyDescent="0.35">
      <c r="A258" s="9">
        <v>7463</v>
      </c>
      <c r="B258" s="10" t="s">
        <v>551</v>
      </c>
      <c r="C258" s="10" t="s">
        <v>88</v>
      </c>
      <c r="D258" s="10" t="s">
        <v>83</v>
      </c>
      <c r="E258" s="9">
        <v>58</v>
      </c>
      <c r="F258" s="10" t="s">
        <v>500</v>
      </c>
      <c r="G258" s="10" t="s">
        <v>181</v>
      </c>
    </row>
    <row r="259" spans="1:7" ht="16.5" customHeight="1" x14ac:dyDescent="0.35">
      <c r="A259" s="9">
        <v>7526</v>
      </c>
      <c r="B259" s="10" t="s">
        <v>552</v>
      </c>
      <c r="C259" s="10" t="s">
        <v>553</v>
      </c>
      <c r="D259" s="10" t="s">
        <v>83</v>
      </c>
      <c r="E259" s="9">
        <v>52</v>
      </c>
      <c r="F259" s="10" t="s">
        <v>858</v>
      </c>
      <c r="G259" s="10" t="s">
        <v>181</v>
      </c>
    </row>
    <row r="260" spans="1:7" ht="16.5" customHeight="1" x14ac:dyDescent="0.35">
      <c r="A260" s="9">
        <v>7536</v>
      </c>
      <c r="B260" s="10" t="s">
        <v>554</v>
      </c>
      <c r="C260" s="10" t="s">
        <v>62</v>
      </c>
      <c r="D260" s="10" t="s">
        <v>151</v>
      </c>
      <c r="E260" s="9">
        <v>43</v>
      </c>
      <c r="F260" s="10" t="s">
        <v>350</v>
      </c>
      <c r="G260" s="10" t="s">
        <v>153</v>
      </c>
    </row>
    <row r="261" spans="1:7" ht="16.5" customHeight="1" x14ac:dyDescent="0.35">
      <c r="A261" s="9">
        <v>7537</v>
      </c>
      <c r="B261" s="10" t="s">
        <v>555</v>
      </c>
      <c r="C261" s="10" t="s">
        <v>556</v>
      </c>
      <c r="D261" s="10" t="s">
        <v>151</v>
      </c>
      <c r="E261" s="9">
        <v>46</v>
      </c>
      <c r="F261" s="10" t="s">
        <v>522</v>
      </c>
      <c r="G261" s="10" t="s">
        <v>153</v>
      </c>
    </row>
    <row r="262" spans="1:7" ht="16.5" customHeight="1" x14ac:dyDescent="0.35">
      <c r="A262" s="9">
        <v>7581</v>
      </c>
      <c r="B262" s="10" t="s">
        <v>557</v>
      </c>
      <c r="C262" s="10" t="s">
        <v>558</v>
      </c>
      <c r="D262" s="10" t="s">
        <v>156</v>
      </c>
      <c r="E262" s="9">
        <v>67</v>
      </c>
      <c r="F262" s="10" t="s">
        <v>460</v>
      </c>
      <c r="G262" s="10" t="s">
        <v>158</v>
      </c>
    </row>
    <row r="263" spans="1:7" ht="16.5" customHeight="1" x14ac:dyDescent="0.35">
      <c r="A263" s="9">
        <v>7647</v>
      </c>
      <c r="B263" s="10" t="s">
        <v>559</v>
      </c>
      <c r="C263" s="10" t="s">
        <v>560</v>
      </c>
      <c r="D263" s="10" t="s">
        <v>47</v>
      </c>
      <c r="E263" s="9">
        <v>11</v>
      </c>
      <c r="F263" s="10" t="s">
        <v>400</v>
      </c>
      <c r="G263" s="10" t="s">
        <v>191</v>
      </c>
    </row>
    <row r="264" spans="1:7" ht="16.5" customHeight="1" x14ac:dyDescent="0.35">
      <c r="A264" s="9">
        <v>7648</v>
      </c>
      <c r="B264" s="10" t="s">
        <v>561</v>
      </c>
      <c r="C264" s="10" t="s">
        <v>368</v>
      </c>
      <c r="D264" s="10" t="s">
        <v>47</v>
      </c>
      <c r="E264" s="9">
        <v>3</v>
      </c>
      <c r="F264" s="10" t="s">
        <v>815</v>
      </c>
      <c r="G264" s="10" t="s">
        <v>144</v>
      </c>
    </row>
    <row r="265" spans="1:7" ht="16.5" customHeight="1" x14ac:dyDescent="0.35">
      <c r="A265" s="9">
        <v>7677</v>
      </c>
      <c r="B265" s="10" t="s">
        <v>562</v>
      </c>
      <c r="C265" s="10" t="s">
        <v>563</v>
      </c>
      <c r="D265" s="10" t="s">
        <v>11</v>
      </c>
      <c r="E265" s="9">
        <v>32</v>
      </c>
      <c r="F265" s="10" t="s">
        <v>195</v>
      </c>
      <c r="G265" s="10" t="s">
        <v>166</v>
      </c>
    </row>
    <row r="266" spans="1:7" ht="16.5" customHeight="1" x14ac:dyDescent="0.35">
      <c r="A266" s="9">
        <v>7755</v>
      </c>
      <c r="B266" s="10" t="s">
        <v>376</v>
      </c>
      <c r="C266" s="10" t="s">
        <v>25</v>
      </c>
      <c r="D266" s="10" t="s">
        <v>11</v>
      </c>
      <c r="E266" s="9">
        <v>33</v>
      </c>
      <c r="F266" s="10" t="s">
        <v>424</v>
      </c>
      <c r="G266" s="10" t="s">
        <v>199</v>
      </c>
    </row>
    <row r="267" spans="1:7" ht="16.5" customHeight="1" x14ac:dyDescent="0.35">
      <c r="A267" s="9">
        <v>7774</v>
      </c>
      <c r="B267" s="10" t="s">
        <v>564</v>
      </c>
      <c r="C267" s="10" t="s">
        <v>565</v>
      </c>
      <c r="D267" s="10" t="s">
        <v>83</v>
      </c>
      <c r="E267" s="9">
        <v>58</v>
      </c>
      <c r="F267" s="10" t="s">
        <v>500</v>
      </c>
      <c r="G267" s="10" t="s">
        <v>181</v>
      </c>
    </row>
    <row r="268" spans="1:7" ht="16.5" customHeight="1" x14ac:dyDescent="0.35">
      <c r="A268" s="9">
        <v>7784</v>
      </c>
      <c r="B268" s="10" t="s">
        <v>426</v>
      </c>
      <c r="C268" s="10" t="s">
        <v>566</v>
      </c>
      <c r="D268" s="10" t="s">
        <v>151</v>
      </c>
      <c r="E268" s="9">
        <v>40</v>
      </c>
      <c r="F268" s="10" t="s">
        <v>296</v>
      </c>
      <c r="G268" s="10" t="s">
        <v>153</v>
      </c>
    </row>
    <row r="269" spans="1:7" ht="16.5" customHeight="1" x14ac:dyDescent="0.35">
      <c r="A269" s="9">
        <v>7800</v>
      </c>
      <c r="B269" s="10" t="s">
        <v>7</v>
      </c>
      <c r="C269" s="10" t="s">
        <v>567</v>
      </c>
      <c r="D269" s="10" t="s">
        <v>83</v>
      </c>
      <c r="E269" s="9">
        <v>56</v>
      </c>
      <c r="F269" s="10" t="s">
        <v>235</v>
      </c>
      <c r="G269" s="10" t="s">
        <v>181</v>
      </c>
    </row>
    <row r="270" spans="1:7" ht="16.5" customHeight="1" x14ac:dyDescent="0.35">
      <c r="A270" s="9">
        <v>7814</v>
      </c>
      <c r="B270" s="10" t="s">
        <v>568</v>
      </c>
      <c r="C270" s="10" t="s">
        <v>224</v>
      </c>
      <c r="D270" s="10" t="s">
        <v>11</v>
      </c>
      <c r="E270" s="9">
        <v>34</v>
      </c>
      <c r="F270" s="10" t="s">
        <v>225</v>
      </c>
      <c r="G270" s="10" t="s">
        <v>199</v>
      </c>
    </row>
    <row r="271" spans="1:7" ht="16.5" customHeight="1" x14ac:dyDescent="0.35">
      <c r="A271" s="9">
        <v>7913</v>
      </c>
      <c r="B271" s="10" t="s">
        <v>569</v>
      </c>
      <c r="C271" s="10" t="s">
        <v>368</v>
      </c>
      <c r="D271" s="10" t="s">
        <v>47</v>
      </c>
      <c r="E271" s="9">
        <v>3</v>
      </c>
      <c r="F271" s="10" t="s">
        <v>815</v>
      </c>
      <c r="G271" s="10" t="s">
        <v>144</v>
      </c>
    </row>
    <row r="272" spans="1:7" ht="16.5" customHeight="1" x14ac:dyDescent="0.35">
      <c r="A272" s="9">
        <v>7926</v>
      </c>
      <c r="B272" s="10" t="s">
        <v>570</v>
      </c>
      <c r="C272" s="10" t="s">
        <v>571</v>
      </c>
      <c r="D272" s="10" t="s">
        <v>11</v>
      </c>
      <c r="E272" s="9">
        <v>29</v>
      </c>
      <c r="F272" s="10" t="s">
        <v>853</v>
      </c>
      <c r="G272" s="10" t="s">
        <v>214</v>
      </c>
    </row>
    <row r="273" spans="1:11" ht="16.5" customHeight="1" x14ac:dyDescent="0.35">
      <c r="A273" s="9">
        <v>8103</v>
      </c>
      <c r="B273" s="10" t="s">
        <v>572</v>
      </c>
      <c r="C273" s="10" t="s">
        <v>573</v>
      </c>
      <c r="D273" s="10" t="s">
        <v>47</v>
      </c>
      <c r="E273" s="9">
        <v>14</v>
      </c>
      <c r="F273" s="10" t="s">
        <v>249</v>
      </c>
      <c r="G273" s="10" t="s">
        <v>191</v>
      </c>
    </row>
    <row r="274" spans="1:11" ht="16.5" customHeight="1" x14ac:dyDescent="0.35">
      <c r="A274" s="9">
        <v>8160</v>
      </c>
      <c r="B274" s="10" t="s">
        <v>328</v>
      </c>
      <c r="C274" s="10" t="s">
        <v>28</v>
      </c>
      <c r="D274" s="10" t="s">
        <v>11</v>
      </c>
      <c r="E274" s="9">
        <v>29</v>
      </c>
      <c r="F274" s="10" t="s">
        <v>853</v>
      </c>
      <c r="G274" s="10" t="s">
        <v>214</v>
      </c>
    </row>
    <row r="275" spans="1:11" ht="16.5" customHeight="1" x14ac:dyDescent="0.35">
      <c r="A275" s="9">
        <v>8401</v>
      </c>
      <c r="B275" s="10" t="s">
        <v>574</v>
      </c>
      <c r="C275" s="10" t="s">
        <v>146</v>
      </c>
      <c r="D275" s="10" t="s">
        <v>47</v>
      </c>
      <c r="E275" s="9">
        <v>3</v>
      </c>
      <c r="F275" s="10" t="s">
        <v>815</v>
      </c>
      <c r="G275" s="10" t="s">
        <v>149</v>
      </c>
    </row>
    <row r="276" spans="1:11" ht="16.5" customHeight="1" x14ac:dyDescent="0.35">
      <c r="A276" s="9">
        <v>8415</v>
      </c>
      <c r="B276" s="10" t="s">
        <v>575</v>
      </c>
      <c r="C276" s="10" t="s">
        <v>576</v>
      </c>
      <c r="D276" s="10" t="s">
        <v>11</v>
      </c>
      <c r="E276" s="9">
        <v>28</v>
      </c>
      <c r="F276" s="10" t="s">
        <v>451</v>
      </c>
      <c r="G276" s="10" t="s">
        <v>214</v>
      </c>
    </row>
    <row r="277" spans="1:11" ht="16.5" customHeight="1" x14ac:dyDescent="0.35">
      <c r="A277" s="9">
        <v>8478</v>
      </c>
      <c r="B277" s="10" t="s">
        <v>577</v>
      </c>
      <c r="C277" s="10" t="s">
        <v>578</v>
      </c>
      <c r="D277" s="10" t="s">
        <v>156</v>
      </c>
      <c r="E277" s="9">
        <v>69</v>
      </c>
      <c r="F277" s="10" t="s">
        <v>856</v>
      </c>
      <c r="G277" s="10" t="s">
        <v>158</v>
      </c>
    </row>
    <row r="278" spans="1:11" ht="16.5" customHeight="1" x14ac:dyDescent="0.35">
      <c r="A278" s="9">
        <v>8603</v>
      </c>
      <c r="B278" s="10" t="s">
        <v>579</v>
      </c>
      <c r="C278" s="10" t="s">
        <v>97</v>
      </c>
      <c r="D278" s="10" t="s">
        <v>11</v>
      </c>
      <c r="E278" s="9">
        <v>30</v>
      </c>
      <c r="F278" s="10" t="s">
        <v>358</v>
      </c>
      <c r="G278" s="10" t="s">
        <v>214</v>
      </c>
    </row>
    <row r="279" spans="1:11" ht="16.5" customHeight="1" x14ac:dyDescent="0.35">
      <c r="A279" s="9">
        <v>8718</v>
      </c>
      <c r="B279" s="10" t="s">
        <v>580</v>
      </c>
      <c r="C279" s="10" t="s">
        <v>581</v>
      </c>
      <c r="D279" s="10" t="s">
        <v>83</v>
      </c>
      <c r="E279" s="9">
        <v>53</v>
      </c>
      <c r="F279" s="10" t="s">
        <v>321</v>
      </c>
      <c r="G279" s="10" t="s">
        <v>181</v>
      </c>
    </row>
    <row r="280" spans="1:11" ht="16.5" customHeight="1" x14ac:dyDescent="0.35">
      <c r="A280" s="9">
        <v>8733</v>
      </c>
      <c r="B280" s="10" t="s">
        <v>27</v>
      </c>
      <c r="C280" s="10" t="s">
        <v>27</v>
      </c>
      <c r="D280" s="10" t="s">
        <v>11</v>
      </c>
      <c r="E280" s="9">
        <v>33</v>
      </c>
      <c r="F280" s="10" t="s">
        <v>424</v>
      </c>
      <c r="G280" s="10" t="s">
        <v>199</v>
      </c>
    </row>
    <row r="281" spans="1:11" ht="16.5" customHeight="1" x14ac:dyDescent="0.35">
      <c r="A281" s="9">
        <v>8982</v>
      </c>
      <c r="B281" s="10" t="s">
        <v>582</v>
      </c>
      <c r="C281" s="10" t="s">
        <v>94</v>
      </c>
      <c r="D281" s="10" t="s">
        <v>47</v>
      </c>
      <c r="E281" s="9">
        <v>15</v>
      </c>
      <c r="F281" s="10" t="s">
        <v>291</v>
      </c>
      <c r="G281" s="10" t="s">
        <v>191</v>
      </c>
    </row>
    <row r="282" spans="1:11" ht="16.5" customHeight="1" x14ac:dyDescent="0.35">
      <c r="A282" s="9">
        <v>9021</v>
      </c>
      <c r="B282" s="10" t="s">
        <v>141</v>
      </c>
      <c r="C282" s="10" t="s">
        <v>583</v>
      </c>
      <c r="D282" s="10" t="s">
        <v>47</v>
      </c>
      <c r="E282" s="9">
        <v>13</v>
      </c>
      <c r="F282" s="10" t="s">
        <v>242</v>
      </c>
      <c r="G282" s="10" t="s">
        <v>191</v>
      </c>
      <c r="K282" s="21"/>
    </row>
    <row r="283" spans="1:11" ht="16.5" customHeight="1" x14ac:dyDescent="0.35">
      <c r="A283" s="9">
        <v>9113</v>
      </c>
      <c r="B283" s="10" t="s">
        <v>584</v>
      </c>
      <c r="C283" s="10" t="s">
        <v>585</v>
      </c>
      <c r="D283" s="10" t="s">
        <v>83</v>
      </c>
      <c r="E283" s="9">
        <v>49</v>
      </c>
      <c r="F283" s="10" t="s">
        <v>176</v>
      </c>
      <c r="G283" s="10" t="s">
        <v>177</v>
      </c>
      <c r="K283" s="21"/>
    </row>
    <row r="284" spans="1:11" ht="16.5" customHeight="1" x14ac:dyDescent="0.35">
      <c r="A284" s="9">
        <v>9134</v>
      </c>
      <c r="B284" s="10" t="s">
        <v>586</v>
      </c>
      <c r="C284" s="10" t="s">
        <v>587</v>
      </c>
      <c r="D284" s="10" t="s">
        <v>11</v>
      </c>
      <c r="E284" s="9">
        <v>26</v>
      </c>
      <c r="F284" s="10" t="s">
        <v>165</v>
      </c>
      <c r="G284" s="10" t="s">
        <v>214</v>
      </c>
      <c r="K284" s="21"/>
    </row>
    <row r="285" spans="1:11" ht="16.5" customHeight="1" x14ac:dyDescent="0.35">
      <c r="A285" s="9">
        <v>9193</v>
      </c>
      <c r="B285" s="10" t="s">
        <v>589</v>
      </c>
      <c r="C285" s="10" t="s">
        <v>590</v>
      </c>
      <c r="D285" s="10" t="s">
        <v>83</v>
      </c>
      <c r="E285" s="9">
        <v>57</v>
      </c>
      <c r="F285" s="10" t="s">
        <v>258</v>
      </c>
      <c r="G285" s="10" t="s">
        <v>181</v>
      </c>
    </row>
    <row r="286" spans="1:11" ht="16.5" customHeight="1" x14ac:dyDescent="0.35">
      <c r="A286" s="9">
        <v>9199</v>
      </c>
      <c r="B286" s="10" t="s">
        <v>387</v>
      </c>
      <c r="C286" s="10" t="s">
        <v>103</v>
      </c>
      <c r="D286" s="10" t="s">
        <v>156</v>
      </c>
      <c r="E286" s="9">
        <v>69</v>
      </c>
      <c r="F286" s="10" t="s">
        <v>856</v>
      </c>
      <c r="G286" s="10" t="s">
        <v>158</v>
      </c>
    </row>
    <row r="287" spans="1:11" ht="16.5" customHeight="1" x14ac:dyDescent="0.35">
      <c r="A287" s="9">
        <v>9392</v>
      </c>
      <c r="B287" s="10" t="s">
        <v>250</v>
      </c>
      <c r="C287" s="10" t="s">
        <v>368</v>
      </c>
      <c r="D287" s="10" t="s">
        <v>47</v>
      </c>
      <c r="E287" s="9">
        <v>3</v>
      </c>
      <c r="F287" s="10" t="s">
        <v>815</v>
      </c>
      <c r="G287" s="10" t="s">
        <v>144</v>
      </c>
    </row>
    <row r="288" spans="1:11" ht="16.5" customHeight="1" x14ac:dyDescent="0.35">
      <c r="A288" s="9">
        <v>9852</v>
      </c>
      <c r="B288" s="10" t="s">
        <v>591</v>
      </c>
      <c r="C288" s="10" t="s">
        <v>131</v>
      </c>
      <c r="D288" s="10" t="s">
        <v>11</v>
      </c>
      <c r="E288" s="9">
        <v>31</v>
      </c>
      <c r="F288" s="10" t="s">
        <v>588</v>
      </c>
      <c r="G288" s="10" t="s">
        <v>214</v>
      </c>
    </row>
    <row r="289" spans="1:7" ht="16.5" customHeight="1" x14ac:dyDescent="0.35">
      <c r="A289" s="9">
        <v>9914</v>
      </c>
      <c r="B289" s="10" t="s">
        <v>498</v>
      </c>
      <c r="C289" s="10" t="s">
        <v>592</v>
      </c>
      <c r="D289" s="10" t="s">
        <v>151</v>
      </c>
      <c r="E289" s="9">
        <v>39</v>
      </c>
      <c r="F289" s="10" t="s">
        <v>861</v>
      </c>
      <c r="G289" s="10" t="s">
        <v>153</v>
      </c>
    </row>
    <row r="290" spans="1:7" ht="16.5" customHeight="1" x14ac:dyDescent="0.35">
      <c r="A290" s="9">
        <v>9920</v>
      </c>
      <c r="B290" s="10" t="s">
        <v>593</v>
      </c>
      <c r="C290" s="10" t="s">
        <v>594</v>
      </c>
      <c r="D290" s="10" t="s">
        <v>151</v>
      </c>
      <c r="E290" s="9">
        <v>45</v>
      </c>
      <c r="F290" s="10" t="s">
        <v>419</v>
      </c>
      <c r="G290" s="10" t="s">
        <v>153</v>
      </c>
    </row>
    <row r="291" spans="1:7" ht="16.5" customHeight="1" x14ac:dyDescent="0.35">
      <c r="A291" s="9">
        <v>9925</v>
      </c>
      <c r="B291" s="10" t="s">
        <v>595</v>
      </c>
      <c r="C291" s="10" t="s">
        <v>20</v>
      </c>
      <c r="D291" s="10" t="s">
        <v>156</v>
      </c>
      <c r="E291" s="9">
        <v>66</v>
      </c>
      <c r="F291" s="10" t="s">
        <v>857</v>
      </c>
      <c r="G291" s="10" t="s">
        <v>158</v>
      </c>
    </row>
    <row r="292" spans="1:7" ht="16.5" customHeight="1" x14ac:dyDescent="0.35">
      <c r="A292" s="9">
        <v>10005</v>
      </c>
      <c r="B292" s="10" t="s">
        <v>596</v>
      </c>
      <c r="C292" s="10" t="s">
        <v>597</v>
      </c>
      <c r="D292" s="10" t="s">
        <v>11</v>
      </c>
      <c r="E292" s="9">
        <v>27</v>
      </c>
      <c r="F292" s="10" t="s">
        <v>209</v>
      </c>
      <c r="G292" s="10" t="s">
        <v>164</v>
      </c>
    </row>
    <row r="293" spans="1:7" ht="16.5" customHeight="1" x14ac:dyDescent="0.35">
      <c r="A293" s="9">
        <v>10022</v>
      </c>
      <c r="B293" s="10" t="s">
        <v>598</v>
      </c>
      <c r="C293" s="10" t="s">
        <v>587</v>
      </c>
      <c r="D293" s="10" t="s">
        <v>11</v>
      </c>
      <c r="E293" s="9">
        <v>26</v>
      </c>
      <c r="F293" s="10" t="s">
        <v>165</v>
      </c>
      <c r="G293" s="10" t="s">
        <v>214</v>
      </c>
    </row>
    <row r="294" spans="1:7" ht="16.5" customHeight="1" x14ac:dyDescent="0.35">
      <c r="A294" s="9">
        <v>10024</v>
      </c>
      <c r="B294" s="10" t="s">
        <v>599</v>
      </c>
      <c r="C294" s="10" t="s">
        <v>600</v>
      </c>
      <c r="D294" s="10" t="s">
        <v>156</v>
      </c>
      <c r="E294" s="9">
        <v>68</v>
      </c>
      <c r="F294" s="10" t="s">
        <v>183</v>
      </c>
      <c r="G294" s="10" t="s">
        <v>158</v>
      </c>
    </row>
    <row r="295" spans="1:7" ht="16.5" customHeight="1" x14ac:dyDescent="0.35">
      <c r="A295" s="9">
        <v>10206</v>
      </c>
      <c r="B295" s="10" t="s">
        <v>147</v>
      </c>
      <c r="C295" s="10" t="s">
        <v>480</v>
      </c>
      <c r="D295" s="10" t="s">
        <v>151</v>
      </c>
      <c r="E295" s="9">
        <v>47</v>
      </c>
      <c r="F295" s="10" t="s">
        <v>152</v>
      </c>
      <c r="G295" s="10" t="s">
        <v>153</v>
      </c>
    </row>
    <row r="296" spans="1:7" ht="16.5" customHeight="1" x14ac:dyDescent="0.35">
      <c r="A296" s="9">
        <v>10220</v>
      </c>
      <c r="B296" s="10" t="s">
        <v>254</v>
      </c>
      <c r="C296" s="10" t="s">
        <v>601</v>
      </c>
      <c r="D296" s="10" t="s">
        <v>83</v>
      </c>
      <c r="E296" s="9">
        <v>50</v>
      </c>
      <c r="F296" s="10" t="s">
        <v>326</v>
      </c>
      <c r="G296" s="10" t="s">
        <v>177</v>
      </c>
    </row>
    <row r="297" spans="1:7" ht="16.5" customHeight="1" x14ac:dyDescent="0.35">
      <c r="A297" s="9">
        <v>10281</v>
      </c>
      <c r="B297" s="10" t="s">
        <v>602</v>
      </c>
      <c r="C297" s="10" t="s">
        <v>603</v>
      </c>
      <c r="D297" s="10" t="s">
        <v>156</v>
      </c>
      <c r="E297" s="9">
        <v>70</v>
      </c>
      <c r="F297" s="10" t="s">
        <v>217</v>
      </c>
      <c r="G297" s="10" t="s">
        <v>158</v>
      </c>
    </row>
    <row r="298" spans="1:7" ht="16.5" customHeight="1" x14ac:dyDescent="0.35">
      <c r="A298" s="9">
        <v>10322</v>
      </c>
      <c r="B298" s="10" t="s">
        <v>604</v>
      </c>
      <c r="C298" s="10" t="s">
        <v>605</v>
      </c>
      <c r="D298" s="10" t="s">
        <v>156</v>
      </c>
      <c r="E298" s="9">
        <v>71</v>
      </c>
      <c r="F298" s="10" t="s">
        <v>383</v>
      </c>
      <c r="G298" s="10" t="s">
        <v>158</v>
      </c>
    </row>
    <row r="299" spans="1:7" ht="16.5" customHeight="1" x14ac:dyDescent="0.35">
      <c r="A299" s="9">
        <v>10392</v>
      </c>
      <c r="B299" s="10" t="s">
        <v>606</v>
      </c>
      <c r="C299" s="10" t="s">
        <v>607</v>
      </c>
      <c r="D299" s="10" t="s">
        <v>83</v>
      </c>
      <c r="E299" s="9">
        <v>52</v>
      </c>
      <c r="F299" s="10" t="s">
        <v>858</v>
      </c>
      <c r="G299" s="10" t="s">
        <v>181</v>
      </c>
    </row>
    <row r="300" spans="1:7" ht="16.5" customHeight="1" x14ac:dyDescent="0.35">
      <c r="A300" s="9">
        <v>10419</v>
      </c>
      <c r="B300" s="10" t="s">
        <v>74</v>
      </c>
      <c r="C300" s="10" t="s">
        <v>74</v>
      </c>
      <c r="D300" s="10" t="s">
        <v>151</v>
      </c>
      <c r="E300" s="9">
        <v>36</v>
      </c>
      <c r="F300" s="10" t="s">
        <v>267</v>
      </c>
      <c r="G300" s="10" t="s">
        <v>153</v>
      </c>
    </row>
    <row r="301" spans="1:7" ht="16.5" customHeight="1" x14ac:dyDescent="0.35">
      <c r="A301" s="9">
        <v>10563</v>
      </c>
      <c r="B301" s="10" t="s">
        <v>608</v>
      </c>
      <c r="C301" s="10" t="s">
        <v>609</v>
      </c>
      <c r="D301" s="10" t="s">
        <v>47</v>
      </c>
      <c r="E301" s="9">
        <v>18</v>
      </c>
      <c r="F301" s="10" t="s">
        <v>270</v>
      </c>
      <c r="G301" s="10" t="s">
        <v>212</v>
      </c>
    </row>
    <row r="302" spans="1:7" ht="16.5" customHeight="1" x14ac:dyDescent="0.35">
      <c r="A302" s="9">
        <v>10627</v>
      </c>
      <c r="B302" s="10" t="s">
        <v>322</v>
      </c>
      <c r="C302" s="10" t="s">
        <v>610</v>
      </c>
      <c r="D302" s="10" t="s">
        <v>156</v>
      </c>
      <c r="E302" s="9">
        <v>67</v>
      </c>
      <c r="F302" s="10" t="s">
        <v>460</v>
      </c>
      <c r="G302" s="10" t="s">
        <v>158</v>
      </c>
    </row>
    <row r="303" spans="1:7" ht="16.5" customHeight="1" x14ac:dyDescent="0.35">
      <c r="A303" s="9">
        <v>10807</v>
      </c>
      <c r="B303" s="10" t="s">
        <v>611</v>
      </c>
      <c r="C303" s="10" t="s">
        <v>612</v>
      </c>
      <c r="D303" s="10" t="s">
        <v>11</v>
      </c>
      <c r="E303" s="9">
        <v>26</v>
      </c>
      <c r="F303" s="10" t="s">
        <v>165</v>
      </c>
      <c r="G303" s="10" t="s">
        <v>166</v>
      </c>
    </row>
    <row r="304" spans="1:7" ht="16.5" customHeight="1" x14ac:dyDescent="0.35">
      <c r="A304" s="9">
        <v>10898</v>
      </c>
      <c r="B304" s="10" t="s">
        <v>613</v>
      </c>
      <c r="C304" s="23" t="s">
        <v>146</v>
      </c>
      <c r="D304" s="10" t="s">
        <v>47</v>
      </c>
      <c r="E304" s="9">
        <v>21</v>
      </c>
      <c r="F304" s="10" t="s">
        <v>441</v>
      </c>
      <c r="G304" s="10" t="s">
        <v>212</v>
      </c>
    </row>
    <row r="305" spans="1:7" ht="16.5" customHeight="1" x14ac:dyDescent="0.35">
      <c r="A305" s="9">
        <v>10899</v>
      </c>
      <c r="B305" s="10" t="s">
        <v>614</v>
      </c>
      <c r="C305" s="10" t="s">
        <v>21</v>
      </c>
      <c r="D305" s="10" t="s">
        <v>11</v>
      </c>
      <c r="E305" s="9">
        <v>30</v>
      </c>
      <c r="F305" s="10" t="s">
        <v>358</v>
      </c>
      <c r="G305" s="10" t="s">
        <v>214</v>
      </c>
    </row>
    <row r="306" spans="1:7" ht="16.5" customHeight="1" x14ac:dyDescent="0.35">
      <c r="A306" s="9">
        <v>10900</v>
      </c>
      <c r="B306" s="10" t="s">
        <v>319</v>
      </c>
      <c r="C306" s="10" t="s">
        <v>133</v>
      </c>
      <c r="D306" s="10" t="s">
        <v>11</v>
      </c>
      <c r="E306" s="9">
        <v>31</v>
      </c>
      <c r="F306" s="10" t="s">
        <v>588</v>
      </c>
      <c r="G306" s="10" t="s">
        <v>214</v>
      </c>
    </row>
    <row r="307" spans="1:7" ht="16.5" customHeight="1" x14ac:dyDescent="0.35">
      <c r="A307" s="9">
        <v>10994</v>
      </c>
      <c r="B307" s="10" t="s">
        <v>294</v>
      </c>
      <c r="C307" s="10" t="s">
        <v>615</v>
      </c>
      <c r="D307" s="10" t="s">
        <v>11</v>
      </c>
      <c r="E307" s="9">
        <v>26</v>
      </c>
      <c r="F307" s="10" t="s">
        <v>165</v>
      </c>
      <c r="G307" s="10" t="s">
        <v>199</v>
      </c>
    </row>
    <row r="308" spans="1:7" ht="16.5" customHeight="1" x14ac:dyDescent="0.35">
      <c r="A308" s="9">
        <v>11017</v>
      </c>
      <c r="B308" s="10" t="s">
        <v>616</v>
      </c>
      <c r="C308" s="10" t="s">
        <v>616</v>
      </c>
      <c r="D308" s="10" t="s">
        <v>156</v>
      </c>
      <c r="E308" s="9">
        <v>66</v>
      </c>
      <c r="F308" s="10" t="s">
        <v>857</v>
      </c>
      <c r="G308" s="10" t="s">
        <v>158</v>
      </c>
    </row>
    <row r="309" spans="1:7" ht="16.5" customHeight="1" x14ac:dyDescent="0.35">
      <c r="A309" s="9">
        <v>11213</v>
      </c>
      <c r="B309" s="10" t="s">
        <v>617</v>
      </c>
      <c r="C309" s="10" t="s">
        <v>40</v>
      </c>
      <c r="D309" s="10" t="s">
        <v>47</v>
      </c>
      <c r="E309" s="9">
        <v>21</v>
      </c>
      <c r="F309" s="10" t="s">
        <v>441</v>
      </c>
      <c r="G309" s="10" t="s">
        <v>149</v>
      </c>
    </row>
    <row r="310" spans="1:7" ht="16.5" customHeight="1" x14ac:dyDescent="0.35">
      <c r="A310" s="9">
        <v>11349</v>
      </c>
      <c r="B310" s="10" t="s">
        <v>618</v>
      </c>
      <c r="C310" s="10" t="s">
        <v>619</v>
      </c>
      <c r="D310" s="10" t="s">
        <v>11</v>
      </c>
      <c r="E310" s="9">
        <v>22</v>
      </c>
      <c r="F310" s="10" t="s">
        <v>323</v>
      </c>
      <c r="G310" s="10" t="s">
        <v>164</v>
      </c>
    </row>
    <row r="311" spans="1:7" ht="16.5" customHeight="1" x14ac:dyDescent="0.35">
      <c r="A311" s="9">
        <v>11378</v>
      </c>
      <c r="B311" s="10" t="s">
        <v>387</v>
      </c>
      <c r="C311" s="10" t="s">
        <v>620</v>
      </c>
      <c r="D311" s="10" t="s">
        <v>156</v>
      </c>
      <c r="E311" s="9">
        <v>61</v>
      </c>
      <c r="F311" s="10" t="s">
        <v>307</v>
      </c>
      <c r="G311" s="10" t="s">
        <v>158</v>
      </c>
    </row>
    <row r="312" spans="1:7" ht="16.5" customHeight="1" x14ac:dyDescent="0.35">
      <c r="A312" s="9">
        <v>11386</v>
      </c>
      <c r="B312" s="10" t="s">
        <v>621</v>
      </c>
      <c r="C312" s="10" t="s">
        <v>622</v>
      </c>
      <c r="D312" s="10" t="s">
        <v>156</v>
      </c>
      <c r="E312" s="9">
        <v>64</v>
      </c>
      <c r="F312" s="10" t="s">
        <v>275</v>
      </c>
      <c r="G312" s="10" t="s">
        <v>158</v>
      </c>
    </row>
    <row r="313" spans="1:7" ht="16.5" customHeight="1" x14ac:dyDescent="0.35">
      <c r="A313" s="9">
        <v>11409</v>
      </c>
      <c r="B313" s="10" t="s">
        <v>623</v>
      </c>
      <c r="C313" s="10" t="s">
        <v>22</v>
      </c>
      <c r="D313" s="10" t="s">
        <v>156</v>
      </c>
      <c r="E313" s="9">
        <v>64</v>
      </c>
      <c r="F313" s="10" t="s">
        <v>275</v>
      </c>
      <c r="G313" s="10" t="s">
        <v>158</v>
      </c>
    </row>
    <row r="314" spans="1:7" ht="16.5" customHeight="1" x14ac:dyDescent="0.35">
      <c r="A314" s="9">
        <v>11415</v>
      </c>
      <c r="B314" s="10" t="s">
        <v>624</v>
      </c>
      <c r="C314" s="10" t="s">
        <v>128</v>
      </c>
      <c r="D314" s="10" t="s">
        <v>156</v>
      </c>
      <c r="E314" s="9">
        <v>65</v>
      </c>
      <c r="F314" s="10" t="s">
        <v>855</v>
      </c>
      <c r="G314" s="10" t="s">
        <v>158</v>
      </c>
    </row>
    <row r="315" spans="1:7" ht="16.5" customHeight="1" x14ac:dyDescent="0.35">
      <c r="A315" s="9">
        <v>11459</v>
      </c>
      <c r="B315" s="10" t="s">
        <v>423</v>
      </c>
      <c r="C315" s="10" t="s">
        <v>142</v>
      </c>
      <c r="D315" s="10" t="s">
        <v>47</v>
      </c>
      <c r="E315" s="9">
        <v>4</v>
      </c>
      <c r="F315" s="10" t="s">
        <v>172</v>
      </c>
      <c r="G315" s="10" t="s">
        <v>144</v>
      </c>
    </row>
    <row r="316" spans="1:7" ht="16.5" customHeight="1" x14ac:dyDescent="0.35">
      <c r="A316" s="9">
        <v>11498</v>
      </c>
      <c r="B316" s="10" t="s">
        <v>625</v>
      </c>
      <c r="C316" s="10" t="s">
        <v>60</v>
      </c>
      <c r="D316" s="10" t="s">
        <v>83</v>
      </c>
      <c r="E316" s="9">
        <v>59</v>
      </c>
      <c r="F316" s="10" t="s">
        <v>316</v>
      </c>
      <c r="G316" s="10" t="s">
        <v>181</v>
      </c>
    </row>
    <row r="317" spans="1:7" ht="16.5" customHeight="1" x14ac:dyDescent="0.35">
      <c r="A317" s="9">
        <v>11527</v>
      </c>
      <c r="B317" s="10" t="s">
        <v>626</v>
      </c>
      <c r="C317" s="10" t="s">
        <v>627</v>
      </c>
      <c r="D317" s="10" t="s">
        <v>11</v>
      </c>
      <c r="E317" s="9">
        <v>29</v>
      </c>
      <c r="F317" s="10" t="s">
        <v>853</v>
      </c>
      <c r="G317" s="10" t="s">
        <v>214</v>
      </c>
    </row>
    <row r="318" spans="1:7" ht="16.5" customHeight="1" x14ac:dyDescent="0.35">
      <c r="A318" s="9">
        <v>11529</v>
      </c>
      <c r="B318" s="10" t="s">
        <v>628</v>
      </c>
      <c r="C318" s="10" t="s">
        <v>99</v>
      </c>
      <c r="D318" s="10" t="s">
        <v>11</v>
      </c>
      <c r="E318" s="9">
        <v>28</v>
      </c>
      <c r="F318" s="10" t="s">
        <v>451</v>
      </c>
      <c r="G318" s="10" t="s">
        <v>214</v>
      </c>
    </row>
    <row r="319" spans="1:7" ht="16.5" customHeight="1" x14ac:dyDescent="0.35">
      <c r="A319" s="9">
        <v>11585</v>
      </c>
      <c r="B319" s="10" t="s">
        <v>218</v>
      </c>
      <c r="C319" s="10" t="s">
        <v>629</v>
      </c>
      <c r="D319" s="10" t="s">
        <v>47</v>
      </c>
      <c r="E319" s="9">
        <v>9</v>
      </c>
      <c r="F319" s="10" t="s">
        <v>190</v>
      </c>
      <c r="G319" s="10" t="s">
        <v>191</v>
      </c>
    </row>
    <row r="320" spans="1:7" ht="16.5" customHeight="1" x14ac:dyDescent="0.35">
      <c r="A320" s="9">
        <v>11644</v>
      </c>
      <c r="B320" s="10" t="s">
        <v>630</v>
      </c>
      <c r="C320" s="10" t="s">
        <v>631</v>
      </c>
      <c r="D320" s="10" t="s">
        <v>11</v>
      </c>
      <c r="E320" s="9">
        <v>26</v>
      </c>
      <c r="F320" s="10" t="s">
        <v>165</v>
      </c>
      <c r="G320" s="10" t="s">
        <v>164</v>
      </c>
    </row>
    <row r="321" spans="1:11" ht="16.5" customHeight="1" x14ac:dyDescent="0.35">
      <c r="A321" s="9">
        <v>11660</v>
      </c>
      <c r="B321" s="10" t="s">
        <v>632</v>
      </c>
      <c r="C321" s="10" t="s">
        <v>633</v>
      </c>
      <c r="D321" s="10" t="s">
        <v>11</v>
      </c>
      <c r="E321" s="9">
        <v>24</v>
      </c>
      <c r="F321" s="10" t="s">
        <v>163</v>
      </c>
      <c r="G321" s="10" t="s">
        <v>164</v>
      </c>
    </row>
    <row r="322" spans="1:11" ht="16.5" customHeight="1" x14ac:dyDescent="0.35">
      <c r="A322" s="9">
        <v>11671</v>
      </c>
      <c r="B322" s="10" t="s">
        <v>634</v>
      </c>
      <c r="C322" s="10" t="s">
        <v>107</v>
      </c>
      <c r="D322" s="10" t="s">
        <v>151</v>
      </c>
      <c r="E322" s="9">
        <v>47</v>
      </c>
      <c r="F322" s="10" t="s">
        <v>152</v>
      </c>
      <c r="G322" s="10" t="s">
        <v>153</v>
      </c>
    </row>
    <row r="323" spans="1:11" ht="16.5" customHeight="1" x14ac:dyDescent="0.35">
      <c r="A323" s="9">
        <v>11713</v>
      </c>
      <c r="B323" s="10" t="s">
        <v>635</v>
      </c>
      <c r="C323" s="10" t="s">
        <v>636</v>
      </c>
      <c r="D323" s="10" t="s">
        <v>83</v>
      </c>
      <c r="E323" s="9">
        <v>57</v>
      </c>
      <c r="F323" s="10" t="s">
        <v>258</v>
      </c>
      <c r="G323" s="10" t="s">
        <v>181</v>
      </c>
    </row>
    <row r="324" spans="1:11" ht="16.5" customHeight="1" x14ac:dyDescent="0.35">
      <c r="A324" s="9">
        <v>11798</v>
      </c>
      <c r="B324" s="10" t="s">
        <v>376</v>
      </c>
      <c r="C324" s="10" t="s">
        <v>40</v>
      </c>
      <c r="D324" s="10" t="s">
        <v>47</v>
      </c>
      <c r="E324" s="9">
        <v>21</v>
      </c>
      <c r="F324" s="10" t="s">
        <v>441</v>
      </c>
      <c r="G324" s="10" t="s">
        <v>149</v>
      </c>
    </row>
    <row r="325" spans="1:11" ht="16.5" customHeight="1" x14ac:dyDescent="0.35">
      <c r="A325" s="9">
        <v>11799</v>
      </c>
      <c r="B325" s="10" t="s">
        <v>145</v>
      </c>
      <c r="C325" s="10" t="s">
        <v>637</v>
      </c>
      <c r="D325" s="10" t="s">
        <v>47</v>
      </c>
      <c r="E325" s="9">
        <v>0</v>
      </c>
      <c r="F325" s="10" t="s">
        <v>145</v>
      </c>
      <c r="G325" s="10" t="s">
        <v>145</v>
      </c>
    </row>
    <row r="326" spans="1:11" ht="16.5" customHeight="1" x14ac:dyDescent="0.35">
      <c r="A326" s="9">
        <v>11873</v>
      </c>
      <c r="B326" s="10" t="s">
        <v>638</v>
      </c>
      <c r="C326" s="10" t="s">
        <v>639</v>
      </c>
      <c r="D326" s="10" t="s">
        <v>156</v>
      </c>
      <c r="E326" s="9">
        <v>61</v>
      </c>
      <c r="F326" s="10" t="s">
        <v>307</v>
      </c>
      <c r="G326" s="10" t="s">
        <v>158</v>
      </c>
    </row>
    <row r="327" spans="1:11" ht="16.5" customHeight="1" x14ac:dyDescent="0.35">
      <c r="A327" s="9">
        <v>11889</v>
      </c>
      <c r="B327" s="10" t="s">
        <v>640</v>
      </c>
      <c r="C327" s="10" t="s">
        <v>641</v>
      </c>
      <c r="D327" s="10" t="s">
        <v>47</v>
      </c>
      <c r="E327" s="9">
        <v>16</v>
      </c>
      <c r="F327" s="10" t="s">
        <v>348</v>
      </c>
      <c r="G327" s="10" t="s">
        <v>191</v>
      </c>
    </row>
    <row r="328" spans="1:11" ht="16.5" customHeight="1" x14ac:dyDescent="0.35">
      <c r="A328" s="9">
        <v>11943</v>
      </c>
      <c r="B328" s="10" t="s">
        <v>642</v>
      </c>
      <c r="C328" s="10" t="s">
        <v>480</v>
      </c>
      <c r="D328" s="10" t="s">
        <v>151</v>
      </c>
      <c r="E328" s="9">
        <v>47</v>
      </c>
      <c r="F328" s="10" t="s">
        <v>152</v>
      </c>
      <c r="G328" s="10" t="s">
        <v>153</v>
      </c>
    </row>
    <row r="329" spans="1:11" ht="16.5" customHeight="1" x14ac:dyDescent="0.35">
      <c r="A329" s="9">
        <v>12004</v>
      </c>
      <c r="B329" s="10" t="s">
        <v>643</v>
      </c>
      <c r="C329" s="10" t="s">
        <v>68</v>
      </c>
      <c r="D329" s="10" t="s">
        <v>156</v>
      </c>
      <c r="E329" s="9">
        <v>63</v>
      </c>
      <c r="F329" s="10" t="s">
        <v>470</v>
      </c>
      <c r="G329" s="10" t="s">
        <v>158</v>
      </c>
    </row>
    <row r="330" spans="1:11" ht="16.5" customHeight="1" x14ac:dyDescent="0.35">
      <c r="A330" s="9">
        <v>12092</v>
      </c>
      <c r="B330" s="10" t="s">
        <v>498</v>
      </c>
      <c r="C330" s="10" t="s">
        <v>31</v>
      </c>
      <c r="D330" s="10" t="s">
        <v>83</v>
      </c>
      <c r="E330" s="9">
        <v>58</v>
      </c>
      <c r="F330" s="10" t="s">
        <v>500</v>
      </c>
      <c r="G330" s="10" t="s">
        <v>181</v>
      </c>
    </row>
    <row r="331" spans="1:11" ht="16.5" customHeight="1" x14ac:dyDescent="0.35">
      <c r="A331" s="9">
        <v>12184</v>
      </c>
      <c r="B331" s="10" t="s">
        <v>644</v>
      </c>
      <c r="C331" s="10" t="s">
        <v>645</v>
      </c>
      <c r="D331" s="10" t="s">
        <v>83</v>
      </c>
      <c r="E331" s="9">
        <v>51</v>
      </c>
      <c r="F331" s="10" t="s">
        <v>288</v>
      </c>
      <c r="G331" s="10" t="s">
        <v>177</v>
      </c>
    </row>
    <row r="332" spans="1:11" ht="16.5" customHeight="1" x14ac:dyDescent="0.35">
      <c r="A332" s="9">
        <v>12211</v>
      </c>
      <c r="B332" s="10" t="s">
        <v>646</v>
      </c>
      <c r="C332" s="10" t="s">
        <v>647</v>
      </c>
      <c r="D332" s="10" t="s">
        <v>151</v>
      </c>
      <c r="E332" s="9">
        <v>46</v>
      </c>
      <c r="F332" s="10" t="s">
        <v>522</v>
      </c>
      <c r="G332" s="10" t="s">
        <v>153</v>
      </c>
    </row>
    <row r="333" spans="1:11" ht="16.5" customHeight="1" x14ac:dyDescent="0.35">
      <c r="A333" s="9">
        <v>12229</v>
      </c>
      <c r="B333" s="10" t="s">
        <v>648</v>
      </c>
      <c r="C333" s="10" t="s">
        <v>29</v>
      </c>
      <c r="D333" s="10" t="s">
        <v>11</v>
      </c>
      <c r="E333" s="9">
        <v>33</v>
      </c>
      <c r="F333" s="10" t="s">
        <v>424</v>
      </c>
      <c r="G333" s="10" t="s">
        <v>199</v>
      </c>
      <c r="K333" s="21"/>
    </row>
    <row r="334" spans="1:11" ht="16.5" customHeight="1" x14ac:dyDescent="0.35">
      <c r="A334" s="9">
        <v>12232</v>
      </c>
      <c r="B334" s="10" t="s">
        <v>649</v>
      </c>
      <c r="C334" s="10" t="s">
        <v>71</v>
      </c>
      <c r="D334" s="10" t="s">
        <v>11</v>
      </c>
      <c r="E334" s="9">
        <v>22</v>
      </c>
      <c r="F334" s="10" t="s">
        <v>323</v>
      </c>
      <c r="G334" s="10" t="s">
        <v>164</v>
      </c>
      <c r="K334" s="21"/>
    </row>
    <row r="335" spans="1:11" ht="16.5" customHeight="1" x14ac:dyDescent="0.35">
      <c r="A335" s="9">
        <v>12303</v>
      </c>
      <c r="B335" s="10" t="s">
        <v>145</v>
      </c>
      <c r="C335" s="10" t="s">
        <v>650</v>
      </c>
      <c r="D335" s="10" t="s">
        <v>47</v>
      </c>
      <c r="E335" s="9">
        <v>0</v>
      </c>
      <c r="F335" s="10" t="s">
        <v>145</v>
      </c>
      <c r="G335" s="10" t="s">
        <v>145</v>
      </c>
      <c r="K335" s="21"/>
    </row>
    <row r="336" spans="1:11" ht="16.5" customHeight="1" x14ac:dyDescent="0.35">
      <c r="A336" s="9">
        <v>12413</v>
      </c>
      <c r="B336" s="10" t="s">
        <v>651</v>
      </c>
      <c r="C336" s="10" t="s">
        <v>303</v>
      </c>
      <c r="D336" s="10" t="s">
        <v>47</v>
      </c>
      <c r="E336" s="9">
        <v>12</v>
      </c>
      <c r="F336" s="10" t="s">
        <v>206</v>
      </c>
      <c r="G336" s="10" t="s">
        <v>191</v>
      </c>
      <c r="K336" s="21"/>
    </row>
    <row r="337" spans="1:7" ht="16.5" customHeight="1" x14ac:dyDescent="0.35">
      <c r="A337" s="9">
        <v>12430</v>
      </c>
      <c r="B337" s="10" t="s">
        <v>498</v>
      </c>
      <c r="C337" s="10" t="s">
        <v>652</v>
      </c>
      <c r="D337" s="10" t="s">
        <v>156</v>
      </c>
      <c r="E337" s="9">
        <v>68</v>
      </c>
      <c r="F337" s="10" t="s">
        <v>183</v>
      </c>
      <c r="G337" s="10" t="s">
        <v>158</v>
      </c>
    </row>
    <row r="338" spans="1:7" ht="16.5" customHeight="1" x14ac:dyDescent="0.35">
      <c r="A338" s="9">
        <v>12503</v>
      </c>
      <c r="B338" s="10" t="s">
        <v>653</v>
      </c>
      <c r="C338" s="10" t="s">
        <v>64</v>
      </c>
      <c r="D338" s="10" t="s">
        <v>83</v>
      </c>
      <c r="E338" s="9">
        <v>52</v>
      </c>
      <c r="F338" s="10" t="s">
        <v>858</v>
      </c>
      <c r="G338" s="10" t="s">
        <v>181</v>
      </c>
    </row>
    <row r="339" spans="1:7" ht="16.5" customHeight="1" x14ac:dyDescent="0.35">
      <c r="A339" s="9">
        <v>12545</v>
      </c>
      <c r="B339" s="10" t="s">
        <v>654</v>
      </c>
      <c r="C339" s="10" t="s">
        <v>655</v>
      </c>
      <c r="D339" s="10" t="s">
        <v>151</v>
      </c>
      <c r="E339" s="9">
        <v>46</v>
      </c>
      <c r="F339" s="10" t="s">
        <v>522</v>
      </c>
      <c r="G339" s="10" t="s">
        <v>153</v>
      </c>
    </row>
    <row r="340" spans="1:7" ht="16.5" customHeight="1" x14ac:dyDescent="0.35">
      <c r="A340" s="9">
        <v>12592</v>
      </c>
      <c r="B340" s="10" t="s">
        <v>656</v>
      </c>
      <c r="C340" s="10" t="s">
        <v>657</v>
      </c>
      <c r="D340" s="10" t="s">
        <v>11</v>
      </c>
      <c r="E340" s="9">
        <v>34</v>
      </c>
      <c r="F340" s="10" t="s">
        <v>225</v>
      </c>
      <c r="G340" s="10" t="s">
        <v>199</v>
      </c>
    </row>
    <row r="341" spans="1:7" ht="16.5" customHeight="1" x14ac:dyDescent="0.35">
      <c r="A341" s="9">
        <v>12620</v>
      </c>
      <c r="B341" s="10" t="s">
        <v>658</v>
      </c>
      <c r="C341" s="10" t="s">
        <v>659</v>
      </c>
      <c r="D341" s="10" t="s">
        <v>11</v>
      </c>
      <c r="E341" s="9">
        <v>27</v>
      </c>
      <c r="F341" s="10" t="s">
        <v>209</v>
      </c>
      <c r="G341" s="10" t="s">
        <v>164</v>
      </c>
    </row>
    <row r="342" spans="1:7" ht="16.5" customHeight="1" x14ac:dyDescent="0.35">
      <c r="A342" s="9">
        <v>12649</v>
      </c>
      <c r="B342" s="10" t="s">
        <v>660</v>
      </c>
      <c r="C342" s="10" t="s">
        <v>661</v>
      </c>
      <c r="D342" s="10" t="s">
        <v>151</v>
      </c>
      <c r="E342" s="9">
        <v>42</v>
      </c>
      <c r="F342" s="10" t="s">
        <v>852</v>
      </c>
      <c r="G342" s="10" t="s">
        <v>153</v>
      </c>
    </row>
    <row r="343" spans="1:7" ht="16.5" customHeight="1" x14ac:dyDescent="0.35">
      <c r="A343" s="9">
        <v>12700</v>
      </c>
      <c r="B343" s="10" t="s">
        <v>651</v>
      </c>
      <c r="C343" s="10" t="s">
        <v>215</v>
      </c>
      <c r="D343" s="10" t="s">
        <v>156</v>
      </c>
      <c r="E343" s="9">
        <v>64</v>
      </c>
      <c r="F343" s="10" t="s">
        <v>275</v>
      </c>
      <c r="G343" s="10" t="s">
        <v>158</v>
      </c>
    </row>
    <row r="344" spans="1:7" ht="16.5" customHeight="1" x14ac:dyDescent="0.35">
      <c r="A344" s="9">
        <v>12750</v>
      </c>
      <c r="B344" s="10" t="s">
        <v>662</v>
      </c>
      <c r="C344" s="10" t="s">
        <v>521</v>
      </c>
      <c r="D344" s="10" t="s">
        <v>151</v>
      </c>
      <c r="E344" s="9">
        <v>46</v>
      </c>
      <c r="F344" s="10" t="s">
        <v>522</v>
      </c>
      <c r="G344" s="10" t="s">
        <v>153</v>
      </c>
    </row>
    <row r="345" spans="1:7" ht="16.5" customHeight="1" x14ac:dyDescent="0.35">
      <c r="A345" s="9">
        <v>12769</v>
      </c>
      <c r="B345" s="10" t="s">
        <v>663</v>
      </c>
      <c r="C345" s="10" t="s">
        <v>664</v>
      </c>
      <c r="D345" s="10" t="s">
        <v>47</v>
      </c>
      <c r="E345" s="9">
        <v>4</v>
      </c>
      <c r="F345" s="10" t="s">
        <v>172</v>
      </c>
      <c r="G345" s="10" t="s">
        <v>144</v>
      </c>
    </row>
    <row r="346" spans="1:7" ht="16.5" customHeight="1" x14ac:dyDescent="0.35">
      <c r="A346" s="9">
        <v>12833</v>
      </c>
      <c r="B346" s="10" t="s">
        <v>665</v>
      </c>
      <c r="C346" s="10" t="s">
        <v>110</v>
      </c>
      <c r="D346" s="10" t="s">
        <v>83</v>
      </c>
      <c r="E346" s="9">
        <v>58</v>
      </c>
      <c r="F346" s="10" t="s">
        <v>500</v>
      </c>
      <c r="G346" s="10" t="s">
        <v>181</v>
      </c>
    </row>
    <row r="347" spans="1:7" ht="16.5" customHeight="1" x14ac:dyDescent="0.35">
      <c r="A347" s="9">
        <v>12868</v>
      </c>
      <c r="B347" s="10" t="s">
        <v>666</v>
      </c>
      <c r="C347" s="10" t="s">
        <v>667</v>
      </c>
      <c r="D347" s="10" t="s">
        <v>83</v>
      </c>
      <c r="E347" s="9">
        <v>50</v>
      </c>
      <c r="F347" s="10" t="s">
        <v>326</v>
      </c>
      <c r="G347" s="10" t="s">
        <v>177</v>
      </c>
    </row>
    <row r="348" spans="1:7" ht="16.5" customHeight="1" x14ac:dyDescent="0.35">
      <c r="A348" s="9">
        <v>12940</v>
      </c>
      <c r="B348" s="10" t="s">
        <v>668</v>
      </c>
      <c r="C348" s="10" t="s">
        <v>669</v>
      </c>
      <c r="D348" s="10" t="s">
        <v>11</v>
      </c>
      <c r="E348" s="9">
        <v>31</v>
      </c>
      <c r="F348" s="10" t="s">
        <v>588</v>
      </c>
      <c r="G348" s="10" t="s">
        <v>214</v>
      </c>
    </row>
    <row r="349" spans="1:7" ht="16.5" customHeight="1" x14ac:dyDescent="0.35">
      <c r="A349" s="9">
        <v>12974</v>
      </c>
      <c r="B349" s="10" t="s">
        <v>670</v>
      </c>
      <c r="C349" s="10" t="s">
        <v>671</v>
      </c>
      <c r="D349" s="10" t="s">
        <v>151</v>
      </c>
      <c r="E349" s="9">
        <v>45</v>
      </c>
      <c r="F349" s="10" t="s">
        <v>419</v>
      </c>
      <c r="G349" s="10" t="s">
        <v>153</v>
      </c>
    </row>
    <row r="350" spans="1:7" ht="16.5" customHeight="1" x14ac:dyDescent="0.35">
      <c r="A350" s="9">
        <v>13060</v>
      </c>
      <c r="B350" s="10" t="s">
        <v>672</v>
      </c>
      <c r="C350" s="10" t="s">
        <v>151</v>
      </c>
      <c r="D350" s="10" t="s">
        <v>151</v>
      </c>
      <c r="E350" s="9">
        <v>41</v>
      </c>
      <c r="F350" s="10" t="s">
        <v>160</v>
      </c>
      <c r="G350" s="10" t="s">
        <v>153</v>
      </c>
    </row>
    <row r="351" spans="1:7" ht="16.5" customHeight="1" x14ac:dyDescent="0.35">
      <c r="A351" s="9">
        <v>13235</v>
      </c>
      <c r="B351" s="10" t="s">
        <v>673</v>
      </c>
      <c r="C351" s="10" t="s">
        <v>674</v>
      </c>
      <c r="D351" s="10" t="s">
        <v>11</v>
      </c>
      <c r="E351" s="9">
        <v>26</v>
      </c>
      <c r="F351" s="10" t="s">
        <v>165</v>
      </c>
      <c r="G351" s="10" t="s">
        <v>164</v>
      </c>
    </row>
    <row r="352" spans="1:7" ht="16.5" customHeight="1" x14ac:dyDescent="0.35">
      <c r="A352" s="9">
        <v>13259</v>
      </c>
      <c r="B352" s="10" t="s">
        <v>675</v>
      </c>
      <c r="C352" s="10" t="s">
        <v>676</v>
      </c>
      <c r="D352" s="10" t="s">
        <v>83</v>
      </c>
      <c r="E352" s="9">
        <v>56</v>
      </c>
      <c r="F352" s="10" t="s">
        <v>235</v>
      </c>
      <c r="G352" s="10" t="s">
        <v>181</v>
      </c>
    </row>
    <row r="353" spans="1:11" ht="16.5" customHeight="1" x14ac:dyDescent="0.35">
      <c r="A353" s="9">
        <v>13264</v>
      </c>
      <c r="B353" s="10" t="s">
        <v>677</v>
      </c>
      <c r="C353" s="10" t="s">
        <v>678</v>
      </c>
      <c r="D353" s="10" t="s">
        <v>156</v>
      </c>
      <c r="E353" s="9">
        <v>65</v>
      </c>
      <c r="F353" s="10" t="s">
        <v>855</v>
      </c>
      <c r="G353" s="10" t="s">
        <v>158</v>
      </c>
    </row>
    <row r="354" spans="1:11" ht="16.5" customHeight="1" x14ac:dyDescent="0.35">
      <c r="A354" s="9">
        <v>13377</v>
      </c>
      <c r="B354" s="10" t="s">
        <v>679</v>
      </c>
      <c r="C354" s="10" t="s">
        <v>513</v>
      </c>
      <c r="D354" s="10" t="s">
        <v>156</v>
      </c>
      <c r="E354" s="9">
        <v>71</v>
      </c>
      <c r="F354" s="10" t="s">
        <v>383</v>
      </c>
      <c r="G354" s="10" t="s">
        <v>158</v>
      </c>
    </row>
    <row r="355" spans="1:11" ht="16.5" customHeight="1" x14ac:dyDescent="0.35">
      <c r="A355" s="9">
        <v>13383</v>
      </c>
      <c r="B355" s="10" t="s">
        <v>145</v>
      </c>
      <c r="C355" s="10" t="s">
        <v>680</v>
      </c>
      <c r="D355" s="10" t="s">
        <v>11</v>
      </c>
      <c r="E355" s="9">
        <v>0</v>
      </c>
      <c r="F355" s="10" t="s">
        <v>145</v>
      </c>
      <c r="G355" s="10" t="s">
        <v>145</v>
      </c>
    </row>
    <row r="356" spans="1:11" ht="16.5" customHeight="1" x14ac:dyDescent="0.35">
      <c r="A356" s="9">
        <v>13478</v>
      </c>
      <c r="B356" s="10" t="s">
        <v>681</v>
      </c>
      <c r="C356" s="10" t="s">
        <v>368</v>
      </c>
      <c r="D356" s="10" t="s">
        <v>47</v>
      </c>
      <c r="E356" s="9">
        <v>3</v>
      </c>
      <c r="F356" s="10" t="s">
        <v>815</v>
      </c>
      <c r="G356" s="10" t="s">
        <v>144</v>
      </c>
    </row>
    <row r="357" spans="1:11" ht="16.5" customHeight="1" x14ac:dyDescent="0.35">
      <c r="A357" s="9">
        <v>13677</v>
      </c>
      <c r="B357" s="10" t="s">
        <v>682</v>
      </c>
      <c r="C357" s="10" t="s">
        <v>92</v>
      </c>
      <c r="D357" s="10" t="s">
        <v>151</v>
      </c>
      <c r="E357" s="9">
        <v>45</v>
      </c>
      <c r="F357" s="10" t="s">
        <v>419</v>
      </c>
      <c r="G357" s="10" t="s">
        <v>153</v>
      </c>
    </row>
    <row r="358" spans="1:11" ht="16.5" customHeight="1" x14ac:dyDescent="0.35">
      <c r="A358" s="9">
        <v>13678</v>
      </c>
      <c r="B358" s="10" t="s">
        <v>683</v>
      </c>
      <c r="C358" s="10" t="s">
        <v>34</v>
      </c>
      <c r="D358" s="10" t="s">
        <v>47</v>
      </c>
      <c r="E358" s="9">
        <v>11</v>
      </c>
      <c r="F358" s="10" t="s">
        <v>400</v>
      </c>
      <c r="G358" s="10" t="s">
        <v>191</v>
      </c>
    </row>
    <row r="359" spans="1:11" ht="16.5" customHeight="1" x14ac:dyDescent="0.35">
      <c r="A359" s="9">
        <v>13758</v>
      </c>
      <c r="B359" s="10" t="s">
        <v>147</v>
      </c>
      <c r="C359" s="10" t="s">
        <v>515</v>
      </c>
      <c r="D359" s="10" t="s">
        <v>83</v>
      </c>
      <c r="E359" s="9">
        <v>0</v>
      </c>
      <c r="F359" s="10" t="s">
        <v>145</v>
      </c>
      <c r="G359" s="10" t="s">
        <v>177</v>
      </c>
    </row>
    <row r="360" spans="1:11" ht="16.5" customHeight="1" x14ac:dyDescent="0.35">
      <c r="A360" s="9">
        <v>13926</v>
      </c>
      <c r="B360" s="10" t="s">
        <v>173</v>
      </c>
      <c r="C360" s="10" t="s">
        <v>684</v>
      </c>
      <c r="D360" s="10" t="s">
        <v>83</v>
      </c>
      <c r="E360" s="9">
        <v>60</v>
      </c>
      <c r="F360" s="10" t="s">
        <v>180</v>
      </c>
      <c r="G360" s="10" t="s">
        <v>181</v>
      </c>
      <c r="K360" s="21"/>
    </row>
    <row r="361" spans="1:11" ht="16.5" customHeight="1" x14ac:dyDescent="0.35">
      <c r="A361" s="9">
        <v>13991</v>
      </c>
      <c r="B361" s="10" t="s">
        <v>685</v>
      </c>
      <c r="C361" s="10" t="s">
        <v>686</v>
      </c>
      <c r="D361" s="10" t="s">
        <v>47</v>
      </c>
      <c r="E361" s="9">
        <v>20</v>
      </c>
      <c r="F361" s="10" t="s">
        <v>854</v>
      </c>
      <c r="G361" s="10" t="s">
        <v>212</v>
      </c>
      <c r="K361" s="21"/>
    </row>
    <row r="362" spans="1:11" ht="16.5" customHeight="1" x14ac:dyDescent="0.35">
      <c r="A362" s="9">
        <v>14071</v>
      </c>
      <c r="B362" s="10" t="s">
        <v>687</v>
      </c>
      <c r="C362" s="23" t="s">
        <v>146</v>
      </c>
      <c r="D362" s="10" t="s">
        <v>47</v>
      </c>
      <c r="E362" s="9">
        <v>21</v>
      </c>
      <c r="F362" s="10" t="s">
        <v>441</v>
      </c>
      <c r="G362" s="10" t="s">
        <v>212</v>
      </c>
    </row>
    <row r="363" spans="1:11" ht="16.5" customHeight="1" x14ac:dyDescent="0.35">
      <c r="A363" s="9">
        <v>14191</v>
      </c>
      <c r="B363" s="10" t="s">
        <v>688</v>
      </c>
      <c r="C363" s="10" t="s">
        <v>79</v>
      </c>
      <c r="D363" s="10" t="s">
        <v>83</v>
      </c>
      <c r="E363" s="9">
        <v>54</v>
      </c>
      <c r="F363" s="10" t="s">
        <v>860</v>
      </c>
      <c r="G363" s="10" t="s">
        <v>177</v>
      </c>
    </row>
    <row r="364" spans="1:11" ht="16.5" customHeight="1" x14ac:dyDescent="0.35">
      <c r="A364" s="9">
        <v>14291</v>
      </c>
      <c r="B364" s="10" t="s">
        <v>689</v>
      </c>
      <c r="C364" s="10" t="s">
        <v>690</v>
      </c>
      <c r="D364" s="10" t="s">
        <v>83</v>
      </c>
      <c r="E364" s="9">
        <v>0</v>
      </c>
      <c r="F364" s="10" t="s">
        <v>145</v>
      </c>
      <c r="G364" s="10" t="s">
        <v>177</v>
      </c>
    </row>
    <row r="365" spans="1:11" ht="16.5" customHeight="1" x14ac:dyDescent="0.35">
      <c r="A365" s="9">
        <v>14483</v>
      </c>
      <c r="B365" s="10" t="s">
        <v>10</v>
      </c>
      <c r="C365" s="10" t="s">
        <v>691</v>
      </c>
      <c r="D365" s="10" t="s">
        <v>47</v>
      </c>
      <c r="E365" s="9">
        <v>13</v>
      </c>
      <c r="F365" s="10" t="s">
        <v>242</v>
      </c>
      <c r="G365" s="10" t="s">
        <v>191</v>
      </c>
    </row>
    <row r="366" spans="1:11" ht="16.5" customHeight="1" x14ac:dyDescent="0.35">
      <c r="A366" s="9">
        <v>14493</v>
      </c>
      <c r="B366" s="10" t="s">
        <v>692</v>
      </c>
      <c r="C366" s="10" t="s">
        <v>42</v>
      </c>
      <c r="D366" s="10" t="s">
        <v>151</v>
      </c>
      <c r="E366" s="9">
        <v>38</v>
      </c>
      <c r="F366" s="10" t="s">
        <v>253</v>
      </c>
      <c r="G366" s="10" t="s">
        <v>153</v>
      </c>
    </row>
    <row r="367" spans="1:11" ht="16.5" customHeight="1" x14ac:dyDescent="0.35">
      <c r="A367" s="9">
        <v>14615</v>
      </c>
      <c r="B367" s="10" t="s">
        <v>693</v>
      </c>
      <c r="C367" s="10" t="s">
        <v>694</v>
      </c>
      <c r="D367" s="10" t="s">
        <v>11</v>
      </c>
      <c r="E367" s="9">
        <v>30</v>
      </c>
      <c r="F367" s="10" t="s">
        <v>358</v>
      </c>
      <c r="G367" s="10" t="s">
        <v>214</v>
      </c>
    </row>
    <row r="368" spans="1:11" ht="16.5" customHeight="1" x14ac:dyDescent="0.35">
      <c r="A368" s="9">
        <v>14658</v>
      </c>
      <c r="B368" s="10" t="s">
        <v>695</v>
      </c>
      <c r="C368" s="10" t="s">
        <v>95</v>
      </c>
      <c r="D368" s="10" t="s">
        <v>156</v>
      </c>
      <c r="E368" s="9">
        <v>63</v>
      </c>
      <c r="F368" s="10" t="s">
        <v>470</v>
      </c>
      <c r="G368" s="10" t="s">
        <v>158</v>
      </c>
    </row>
    <row r="369" spans="1:7" ht="16.5" customHeight="1" x14ac:dyDescent="0.35">
      <c r="A369" s="9">
        <v>14675</v>
      </c>
      <c r="B369" s="10" t="s">
        <v>696</v>
      </c>
      <c r="C369" s="10" t="s">
        <v>697</v>
      </c>
      <c r="D369" s="10" t="s">
        <v>156</v>
      </c>
      <c r="E369" s="9">
        <v>64</v>
      </c>
      <c r="F369" s="10" t="s">
        <v>275</v>
      </c>
      <c r="G369" s="10" t="s">
        <v>158</v>
      </c>
    </row>
    <row r="370" spans="1:7" ht="16.5" customHeight="1" x14ac:dyDescent="0.35">
      <c r="A370" s="9">
        <v>14712</v>
      </c>
      <c r="B370" s="10" t="s">
        <v>7</v>
      </c>
      <c r="C370" s="10" t="s">
        <v>269</v>
      </c>
      <c r="D370" s="10" t="s">
        <v>47</v>
      </c>
      <c r="E370" s="9">
        <v>18</v>
      </c>
      <c r="F370" s="10" t="s">
        <v>270</v>
      </c>
      <c r="G370" s="10" t="s">
        <v>212</v>
      </c>
    </row>
    <row r="371" spans="1:7" ht="16.5" customHeight="1" x14ac:dyDescent="0.35">
      <c r="A371" s="9">
        <v>14716</v>
      </c>
      <c r="B371" s="10" t="s">
        <v>698</v>
      </c>
      <c r="C371" s="10" t="s">
        <v>699</v>
      </c>
      <c r="D371" s="10" t="s">
        <v>11</v>
      </c>
      <c r="E371" s="9">
        <v>26</v>
      </c>
      <c r="F371" s="10" t="s">
        <v>165</v>
      </c>
      <c r="G371" s="10" t="s">
        <v>166</v>
      </c>
    </row>
    <row r="372" spans="1:7" ht="16.5" customHeight="1" x14ac:dyDescent="0.35">
      <c r="A372" s="9">
        <v>15012</v>
      </c>
      <c r="B372" s="10" t="s">
        <v>700</v>
      </c>
      <c r="C372" s="10" t="s">
        <v>701</v>
      </c>
      <c r="D372" s="10" t="s">
        <v>11</v>
      </c>
      <c r="E372" s="9">
        <v>26</v>
      </c>
      <c r="F372" s="10" t="s">
        <v>165</v>
      </c>
      <c r="G372" s="10" t="s">
        <v>164</v>
      </c>
    </row>
    <row r="373" spans="1:7" ht="16.5" customHeight="1" x14ac:dyDescent="0.35">
      <c r="A373" s="9">
        <v>15217</v>
      </c>
      <c r="B373" s="10" t="s">
        <v>702</v>
      </c>
      <c r="C373" s="10" t="s">
        <v>703</v>
      </c>
      <c r="D373" s="10" t="s">
        <v>156</v>
      </c>
      <c r="E373" s="9">
        <v>67</v>
      </c>
      <c r="F373" s="10" t="s">
        <v>460</v>
      </c>
      <c r="G373" s="10" t="s">
        <v>158</v>
      </c>
    </row>
    <row r="374" spans="1:7" ht="16.5" customHeight="1" x14ac:dyDescent="0.35">
      <c r="A374" s="9">
        <v>15540</v>
      </c>
      <c r="B374" s="10" t="s">
        <v>406</v>
      </c>
      <c r="C374" s="10" t="s">
        <v>704</v>
      </c>
      <c r="D374" s="10" t="s">
        <v>156</v>
      </c>
      <c r="E374" s="9">
        <v>65</v>
      </c>
      <c r="F374" s="10" t="s">
        <v>855</v>
      </c>
      <c r="G374" s="10" t="s">
        <v>158</v>
      </c>
    </row>
    <row r="375" spans="1:7" ht="16.5" customHeight="1" x14ac:dyDescent="0.35">
      <c r="A375" s="9">
        <v>15703</v>
      </c>
      <c r="B375" s="10" t="s">
        <v>702</v>
      </c>
      <c r="C375" s="10" t="s">
        <v>705</v>
      </c>
      <c r="D375" s="10" t="s">
        <v>11</v>
      </c>
      <c r="E375" s="9">
        <v>26</v>
      </c>
      <c r="F375" s="10" t="s">
        <v>165</v>
      </c>
      <c r="G375" s="10" t="s">
        <v>164</v>
      </c>
    </row>
    <row r="376" spans="1:7" ht="16.5" customHeight="1" x14ac:dyDescent="0.35">
      <c r="A376" s="9">
        <v>15808</v>
      </c>
      <c r="B376" s="10" t="s">
        <v>706</v>
      </c>
      <c r="C376" s="10" t="s">
        <v>101</v>
      </c>
      <c r="D376" s="10" t="s">
        <v>47</v>
      </c>
      <c r="E376" s="9">
        <v>5</v>
      </c>
      <c r="F376" s="10" t="s">
        <v>222</v>
      </c>
      <c r="G376" s="10" t="s">
        <v>149</v>
      </c>
    </row>
    <row r="377" spans="1:7" ht="16.5" customHeight="1" x14ac:dyDescent="0.35">
      <c r="A377" s="9">
        <v>15907</v>
      </c>
      <c r="B377" s="10" t="s">
        <v>707</v>
      </c>
      <c r="C377" s="10" t="s">
        <v>708</v>
      </c>
      <c r="D377" s="10" t="s">
        <v>11</v>
      </c>
      <c r="E377" s="9">
        <v>26</v>
      </c>
      <c r="F377" s="10" t="s">
        <v>165</v>
      </c>
      <c r="G377" s="10" t="s">
        <v>164</v>
      </c>
    </row>
    <row r="378" spans="1:7" ht="16.5" customHeight="1" x14ac:dyDescent="0.35">
      <c r="A378" s="9">
        <v>15958</v>
      </c>
      <c r="B378" s="10" t="s">
        <v>376</v>
      </c>
      <c r="C378" s="10" t="s">
        <v>93</v>
      </c>
      <c r="D378" s="10" t="s">
        <v>47</v>
      </c>
      <c r="E378" s="9">
        <v>1</v>
      </c>
      <c r="F378" s="10" t="s">
        <v>369</v>
      </c>
      <c r="G378" s="10" t="s">
        <v>144</v>
      </c>
    </row>
    <row r="379" spans="1:7" ht="16.5" customHeight="1" x14ac:dyDescent="0.35">
      <c r="A379" s="9">
        <v>15964</v>
      </c>
      <c r="B379" s="10" t="s">
        <v>709</v>
      </c>
      <c r="C379" s="10" t="s">
        <v>710</v>
      </c>
      <c r="D379" s="10" t="s">
        <v>11</v>
      </c>
      <c r="E379" s="9">
        <v>24</v>
      </c>
      <c r="F379" s="10" t="s">
        <v>163</v>
      </c>
      <c r="G379" s="10" t="s">
        <v>164</v>
      </c>
    </row>
    <row r="380" spans="1:7" ht="16.5" customHeight="1" x14ac:dyDescent="0.35">
      <c r="A380" s="9">
        <v>16566</v>
      </c>
      <c r="B380" s="10" t="s">
        <v>711</v>
      </c>
      <c r="C380" s="10" t="s">
        <v>90</v>
      </c>
      <c r="D380" s="10" t="s">
        <v>151</v>
      </c>
      <c r="E380" s="9">
        <v>37</v>
      </c>
      <c r="F380" s="10" t="s">
        <v>187</v>
      </c>
      <c r="G380" s="10" t="s">
        <v>153</v>
      </c>
    </row>
    <row r="381" spans="1:7" ht="16.5" customHeight="1" x14ac:dyDescent="0.35">
      <c r="A381" s="9">
        <v>16596</v>
      </c>
      <c r="B381" s="10" t="s">
        <v>712</v>
      </c>
      <c r="C381" s="10" t="s">
        <v>20</v>
      </c>
      <c r="D381" s="10" t="s">
        <v>156</v>
      </c>
      <c r="E381" s="9">
        <v>66</v>
      </c>
      <c r="F381" s="10" t="s">
        <v>857</v>
      </c>
      <c r="G381" s="10" t="s">
        <v>158</v>
      </c>
    </row>
    <row r="382" spans="1:7" ht="16.5" customHeight="1" x14ac:dyDescent="0.35">
      <c r="A382" s="9">
        <v>16835</v>
      </c>
      <c r="B382" s="10" t="s">
        <v>465</v>
      </c>
      <c r="C382" s="10" t="s">
        <v>142</v>
      </c>
      <c r="D382" s="10" t="s">
        <v>47</v>
      </c>
      <c r="E382" s="9">
        <v>4</v>
      </c>
      <c r="F382" s="10" t="s">
        <v>172</v>
      </c>
      <c r="G382" s="10" t="s">
        <v>144</v>
      </c>
    </row>
    <row r="383" spans="1:7" ht="16.5" customHeight="1" x14ac:dyDescent="0.35">
      <c r="A383" s="9">
        <v>16990</v>
      </c>
      <c r="B383" s="10" t="s">
        <v>713</v>
      </c>
      <c r="C383" s="10" t="s">
        <v>714</v>
      </c>
      <c r="D383" s="10" t="s">
        <v>151</v>
      </c>
      <c r="E383" s="9">
        <v>40</v>
      </c>
      <c r="F383" s="10" t="s">
        <v>296</v>
      </c>
      <c r="G383" s="10" t="s">
        <v>153</v>
      </c>
    </row>
    <row r="384" spans="1:7" ht="16.5" customHeight="1" x14ac:dyDescent="0.35">
      <c r="A384" s="9">
        <v>17254</v>
      </c>
      <c r="B384" s="10" t="s">
        <v>715</v>
      </c>
      <c r="C384" s="10" t="s">
        <v>151</v>
      </c>
      <c r="D384" s="10" t="s">
        <v>151</v>
      </c>
      <c r="E384" s="9">
        <v>37</v>
      </c>
      <c r="F384" s="10" t="s">
        <v>187</v>
      </c>
      <c r="G384" s="10" t="s">
        <v>153</v>
      </c>
    </row>
    <row r="385" spans="1:9" ht="16.5" customHeight="1" x14ac:dyDescent="0.35">
      <c r="A385" s="9">
        <v>17401</v>
      </c>
      <c r="B385" s="10" t="s">
        <v>716</v>
      </c>
      <c r="C385" s="10" t="s">
        <v>414</v>
      </c>
      <c r="D385" s="10" t="s">
        <v>47</v>
      </c>
      <c r="E385" s="9">
        <v>5</v>
      </c>
      <c r="F385" s="10" t="s">
        <v>222</v>
      </c>
      <c r="G385" s="10" t="s">
        <v>149</v>
      </c>
    </row>
    <row r="386" spans="1:9" ht="16.5" customHeight="1" x14ac:dyDescent="0.35">
      <c r="A386" s="9">
        <v>17430</v>
      </c>
      <c r="B386" s="10" t="s">
        <v>717</v>
      </c>
      <c r="C386" s="10" t="s">
        <v>718</v>
      </c>
      <c r="D386" s="10" t="s">
        <v>11</v>
      </c>
      <c r="E386" s="9">
        <v>33</v>
      </c>
      <c r="F386" s="10" t="s">
        <v>424</v>
      </c>
      <c r="G386" s="10" t="s">
        <v>199</v>
      </c>
    </row>
    <row r="387" spans="1:9" ht="16.5" customHeight="1" x14ac:dyDescent="0.35">
      <c r="A387" s="9">
        <v>17814</v>
      </c>
      <c r="B387" s="10" t="s">
        <v>644</v>
      </c>
      <c r="C387" s="10" t="s">
        <v>11</v>
      </c>
      <c r="D387" s="10" t="s">
        <v>11</v>
      </c>
      <c r="E387" s="9">
        <v>34</v>
      </c>
      <c r="F387" s="10" t="s">
        <v>225</v>
      </c>
      <c r="G387" s="10" t="s">
        <v>166</v>
      </c>
    </row>
    <row r="388" spans="1:9" ht="16.5" customHeight="1" x14ac:dyDescent="0.35">
      <c r="A388" s="9">
        <v>18423</v>
      </c>
      <c r="B388" s="10" t="s">
        <v>727</v>
      </c>
      <c r="C388" s="10" t="s">
        <v>33</v>
      </c>
      <c r="D388" s="10" t="s">
        <v>47</v>
      </c>
      <c r="E388" s="9">
        <v>2</v>
      </c>
      <c r="F388" s="10" t="s">
        <v>143</v>
      </c>
      <c r="G388" s="10" t="s">
        <v>144</v>
      </c>
    </row>
    <row r="389" spans="1:9" ht="16.5" customHeight="1" x14ac:dyDescent="0.35">
      <c r="A389" s="9">
        <v>18426</v>
      </c>
      <c r="B389" s="10" t="s">
        <v>780</v>
      </c>
      <c r="C389" s="10" t="s">
        <v>280</v>
      </c>
      <c r="D389" s="10" t="s">
        <v>83</v>
      </c>
      <c r="E389" s="9">
        <v>48</v>
      </c>
      <c r="F389" s="10" t="s">
        <v>243</v>
      </c>
      <c r="G389" s="10" t="s">
        <v>177</v>
      </c>
      <c r="I389" s="21">
        <v>18473</v>
      </c>
    </row>
    <row r="390" spans="1:9" ht="16.5" customHeight="1" x14ac:dyDescent="0.35">
      <c r="A390" s="9">
        <v>18473</v>
      </c>
      <c r="B390" s="10" t="s">
        <v>862</v>
      </c>
      <c r="C390" s="10" t="s">
        <v>107</v>
      </c>
      <c r="D390" s="10" t="s">
        <v>151</v>
      </c>
      <c r="E390" s="9">
        <v>41</v>
      </c>
      <c r="F390" s="10" t="s">
        <v>160</v>
      </c>
      <c r="G390" s="10" t="s">
        <v>153</v>
      </c>
      <c r="I390" s="21"/>
    </row>
    <row r="391" spans="1:9" x14ac:dyDescent="0.35">
      <c r="A391" s="9">
        <v>97029</v>
      </c>
      <c r="B391" s="10" t="s">
        <v>719</v>
      </c>
      <c r="C391" s="10" t="s">
        <v>720</v>
      </c>
      <c r="D391" s="10" t="s">
        <v>145</v>
      </c>
      <c r="E391" s="9">
        <v>0</v>
      </c>
      <c r="F391" s="10" t="s">
        <v>145</v>
      </c>
      <c r="G391" s="10" t="s">
        <v>721</v>
      </c>
    </row>
    <row r="392" spans="1:9" x14ac:dyDescent="0.35">
      <c r="A392" s="9">
        <v>98029</v>
      </c>
      <c r="B392" s="10" t="s">
        <v>722</v>
      </c>
      <c r="C392" s="10" t="s">
        <v>720</v>
      </c>
      <c r="D392" s="10" t="s">
        <v>145</v>
      </c>
      <c r="E392" s="9">
        <v>0</v>
      </c>
      <c r="F392" s="10" t="s">
        <v>145</v>
      </c>
      <c r="G392" s="10" t="s">
        <v>721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Total Prospects 11-1-2024 </vt:lpstr>
      <vt:lpstr>Newark Prospects</vt:lpstr>
      <vt:lpstr>Trenton Prospects</vt:lpstr>
      <vt:lpstr>Paterson Prospects</vt:lpstr>
      <vt:lpstr>Camden Prospects</vt:lpstr>
      <vt:lpstr>Metuchen Prospects</vt:lpstr>
      <vt:lpstr>2024-25 NJ Council Lookup</vt:lpstr>
      <vt:lpstr>'Camden Prospects'!Print_Area</vt:lpstr>
      <vt:lpstr>'Metuchen Prospects'!Print_Area</vt:lpstr>
      <vt:lpstr>'Newark Prospects'!Print_Area</vt:lpstr>
      <vt:lpstr>'Paterson Prospects'!Print_Area</vt:lpstr>
      <vt:lpstr>'Total Prospects 11-1-2024 '!Print_Area</vt:lpstr>
      <vt:lpstr>'Trenton Prospects'!Print_Area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danmu</dc:creator>
  <cp:keywords/>
  <dc:description/>
  <cp:lastModifiedBy>Daniel Murphy</cp:lastModifiedBy>
  <cp:revision/>
  <cp:lastPrinted>2024-10-30T16:12:28Z</cp:lastPrinted>
  <dcterms:created xsi:type="dcterms:W3CDTF">2023-07-13T13:47:57Z</dcterms:created>
  <dcterms:modified xsi:type="dcterms:W3CDTF">2024-11-04T16:52:05Z</dcterms:modified>
  <cp:category/>
  <cp:contentStatus/>
</cp:coreProperties>
</file>